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โซล่าเซล 2569\ปร 4-5\"/>
    </mc:Choice>
  </mc:AlternateContent>
  <xr:revisionPtr revIDLastSave="0" documentId="13_ncr:1_{F2A56731-0A20-452A-A36E-ACE3A3379F77}" xr6:coauthVersionLast="47" xr6:coauthVersionMax="47" xr10:uidLastSave="{00000000-0000-0000-0000-000000000000}"/>
  <bookViews>
    <workbookView xWindow="-120" yWindow="-120" windowWidth="29040" windowHeight="15720" activeTab="1" xr2:uid="{6D635EBB-803F-4387-BA6D-42540938DF1F}"/>
  </bookViews>
  <sheets>
    <sheet name="Sheet1" sheetId="1" r:id="rId1"/>
    <sheet name="Sheet2" sheetId="2" r:id="rId2"/>
  </sheets>
  <definedNames>
    <definedName name="_xlnm.Print_Titles" localSheetId="0">Sheet1!$1:$6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0" i="2" l="1"/>
  <c r="F50" i="2"/>
  <c r="I50" i="2" s="1"/>
  <c r="F49" i="2"/>
  <c r="I49" i="2" s="1"/>
  <c r="H48" i="2"/>
  <c r="I48" i="2"/>
  <c r="F47" i="2"/>
  <c r="I47" i="2" s="1"/>
  <c r="H46" i="2"/>
  <c r="F46" i="2"/>
  <c r="I46" i="2" s="1"/>
  <c r="H44" i="2"/>
  <c r="F44" i="2"/>
  <c r="H42" i="2"/>
  <c r="F42" i="2"/>
  <c r="I42" i="2" s="1"/>
  <c r="H40" i="2"/>
  <c r="H51" i="2" s="1"/>
  <c r="F40" i="2"/>
  <c r="F36" i="2"/>
  <c r="I36" i="2" s="1"/>
  <c r="H35" i="2"/>
  <c r="F35" i="2"/>
  <c r="H34" i="2"/>
  <c r="F34" i="2"/>
  <c r="I34" i="2" s="1"/>
  <c r="F32" i="2"/>
  <c r="I32" i="2" s="1"/>
  <c r="H31" i="2"/>
  <c r="I31" i="2" s="1"/>
  <c r="F30" i="2"/>
  <c r="I30" i="2" s="1"/>
  <c r="H29" i="2"/>
  <c r="F29" i="2"/>
  <c r="H25" i="2"/>
  <c r="F25" i="2"/>
  <c r="I25" i="2" s="1"/>
  <c r="F23" i="2"/>
  <c r="I23" i="2" s="1"/>
  <c r="H22" i="2"/>
  <c r="F22" i="2"/>
  <c r="I22" i="2" s="1"/>
  <c r="H21" i="2"/>
  <c r="F21" i="2"/>
  <c r="I21" i="2" s="1"/>
  <c r="H20" i="2"/>
  <c r="F20" i="2"/>
  <c r="I20" i="2" s="1"/>
  <c r="H19" i="2"/>
  <c r="H26" i="2" s="1"/>
  <c r="F19" i="2"/>
  <c r="I17" i="2"/>
  <c r="H17" i="2"/>
  <c r="F17" i="2"/>
  <c r="I11" i="2"/>
  <c r="H11" i="2"/>
  <c r="F11" i="2"/>
  <c r="F65" i="1"/>
  <c r="H65" i="1"/>
  <c r="F66" i="1"/>
  <c r="H66" i="1"/>
  <c r="I66" i="1" s="1"/>
  <c r="F67" i="1"/>
  <c r="H67" i="1"/>
  <c r="I67" i="1"/>
  <c r="F68" i="1"/>
  <c r="H68" i="1"/>
  <c r="I68" i="1"/>
  <c r="F69" i="1"/>
  <c r="H69" i="1"/>
  <c r="I69" i="1"/>
  <c r="F70" i="1"/>
  <c r="H70" i="1"/>
  <c r="I70" i="1" s="1"/>
  <c r="F71" i="1"/>
  <c r="H71" i="1"/>
  <c r="F72" i="1"/>
  <c r="H72" i="1"/>
  <c r="I72" i="1"/>
  <c r="F73" i="1"/>
  <c r="H73" i="1"/>
  <c r="I73" i="1"/>
  <c r="F74" i="1"/>
  <c r="H74" i="1"/>
  <c r="H64" i="1"/>
  <c r="H75" i="1" s="1"/>
  <c r="F64" i="1"/>
  <c r="F47" i="1"/>
  <c r="F55" i="1" s="1"/>
  <c r="H44" i="1"/>
  <c r="H38" i="1"/>
  <c r="H39" i="1"/>
  <c r="H40" i="1"/>
  <c r="H43" i="1"/>
  <c r="H47" i="1"/>
  <c r="H49" i="1"/>
  <c r="I49" i="1"/>
  <c r="H52" i="1"/>
  <c r="H53" i="1"/>
  <c r="H55" i="1" s="1"/>
  <c r="H58" i="1" s="1"/>
  <c r="H37" i="1"/>
  <c r="F38" i="1"/>
  <c r="I38" i="1" s="1"/>
  <c r="F39" i="1"/>
  <c r="I39" i="1" s="1"/>
  <c r="F40" i="1"/>
  <c r="I40" i="1" s="1"/>
  <c r="F41" i="1"/>
  <c r="I41" i="1" s="1"/>
  <c r="F43" i="1"/>
  <c r="I43" i="1" s="1"/>
  <c r="I47" i="1"/>
  <c r="F48" i="1"/>
  <c r="I48" i="1" s="1"/>
  <c r="F50" i="1"/>
  <c r="I50" i="1" s="1"/>
  <c r="F52" i="1"/>
  <c r="I52" i="1" s="1"/>
  <c r="F53" i="1"/>
  <c r="I53" i="1" s="1"/>
  <c r="F54" i="1"/>
  <c r="I54" i="1" s="1"/>
  <c r="F37" i="1"/>
  <c r="I27" i="1"/>
  <c r="H27" i="1"/>
  <c r="F27" i="1"/>
  <c r="I15" i="1"/>
  <c r="I16" i="1" s="1"/>
  <c r="H15" i="1"/>
  <c r="F15" i="1"/>
  <c r="I44" i="2" l="1"/>
  <c r="H37" i="2"/>
  <c r="H38" i="2" s="1"/>
  <c r="I35" i="2"/>
  <c r="F51" i="2"/>
  <c r="I51" i="2" s="1"/>
  <c r="I40" i="2"/>
  <c r="F37" i="2"/>
  <c r="I29" i="2"/>
  <c r="F26" i="2"/>
  <c r="I26" i="2" s="1"/>
  <c r="I19" i="2"/>
  <c r="I64" i="1"/>
  <c r="F75" i="1"/>
  <c r="I75" i="1" s="1"/>
  <c r="I76" i="1" s="1"/>
  <c r="I37" i="1"/>
  <c r="F44" i="1"/>
  <c r="I74" i="1"/>
  <c r="I71" i="1"/>
  <c r="I65" i="1"/>
  <c r="I55" i="1"/>
  <c r="I37" i="2" l="1"/>
  <c r="F38" i="2"/>
  <c r="I38" i="2" s="1"/>
  <c r="I52" i="2" s="1"/>
  <c r="I44" i="1"/>
  <c r="F58" i="1"/>
  <c r="I58" i="1" s="1"/>
  <c r="I59" i="1" s="1"/>
</calcChain>
</file>

<file path=xl/sharedStrings.xml><?xml version="1.0" encoding="utf-8"?>
<sst xmlns="http://schemas.openxmlformats.org/spreadsheetml/2006/main" count="220" uniqueCount="77">
  <si>
    <t>แบบแสดงรายการ ปริมาณ และราคา</t>
  </si>
  <si>
    <t>กลุ่มงาน/งาน</t>
  </si>
  <si>
    <t>ชื่อโครงการ/งานก่อสร้าง</t>
  </si>
  <si>
    <t>สถานที่ก่อสร้าง</t>
  </si>
  <si>
    <t>หน่วยงานเจ้าของโครงการ</t>
  </si>
  <si>
    <t xml:space="preserve">คำนวนราคา เมื่อวันที่ </t>
  </si>
  <si>
    <t>งานติดตั้งระบบพลังงานแสงอาทิตย์</t>
  </si>
  <si>
    <t>โครงการผลิตไฟฟ้าพลังงานแสงอาทิตย์เพื่อลดค่าไฟฟ้าระบบประปาชุมชน</t>
  </si>
  <si>
    <t>...........................</t>
  </si>
  <si>
    <t>สำนักงานป้องกันและบรรเทาสาธารณภัยจังหวัดร้อยเอ็ด</t>
  </si>
  <si>
    <t>.........................</t>
  </si>
  <si>
    <t>ลำดับที่</t>
  </si>
  <si>
    <t>รายการ</t>
  </si>
  <si>
    <t>จำนวน</t>
  </si>
  <si>
    <t>หน่วย</t>
  </si>
  <si>
    <t>ค่าวัสดุ</t>
  </si>
  <si>
    <t>ราคาต่อหน่วย</t>
  </si>
  <si>
    <t>จำนวนเงิน</t>
  </si>
  <si>
    <t>ค่าแรง</t>
  </si>
  <si>
    <t>รวม</t>
  </si>
  <si>
    <t>ค่าวัสดุและค่าแรง</t>
  </si>
  <si>
    <t>หมายเหตุ</t>
  </si>
  <si>
    <t>แบบเลขที่.................................</t>
  </si>
  <si>
    <t xml:space="preserve">ชุดระบบแผงเซลล์แสงอาทิตย์ ชนิด Crystalline </t>
  </si>
  <si>
    <t>Silicon ขนาดไม่น้อยกว่า 2500 วัตต์</t>
  </si>
  <si>
    <t>ชุด</t>
  </si>
  <si>
    <t>รวมเงิน</t>
  </si>
  <si>
    <t>คิดเป็นเงินค่างาน</t>
  </si>
  <si>
    <t>งานติดตั้ง</t>
  </si>
  <si>
    <t>2.1 งานติดตั้งระบบควบคุมความเร็วรอบมอเตอร์</t>
  </si>
  <si>
    <t xml:space="preserve">2.2 งานติดตั้งตู้ควบคุมการทำงานระบบสูบน้ำ </t>
  </si>
  <si>
    <t xml:space="preserve">      สำหรับงานพลังงานแสงอาทิตย์</t>
  </si>
  <si>
    <t xml:space="preserve">      พร้อมวัสดุอุปกรณ์</t>
  </si>
  <si>
    <t xml:space="preserve">แบบ ปร.4 </t>
  </si>
  <si>
    <t>1.งานโครงสร้างเหล็กรองรับแผงเซลล์แสงอาทิตย์</t>
  </si>
  <si>
    <t>1.1 เหล็กตัวซี 100x50x20 หนา 3.2 มม.</t>
  </si>
  <si>
    <t>1.2 เหล็กตัวซี 75x45x15 หนา 2.3 มม.</t>
  </si>
  <si>
    <t>1.3 เพลทเหล็ก ขนาด 200x200 มม. หนา 9 มม.</t>
  </si>
  <si>
    <t>1.4 สตั้คเกลียว ขนาด 3/4 นิ้ว ยาว 0.20 ม.</t>
  </si>
  <si>
    <t xml:space="preserve">1.5 อุปกรณ์ประกอบโครงสร้าง เช่น ใบตัด น็อต </t>
  </si>
  <si>
    <t xml:space="preserve">      และอื่นๆ ที่จำเป็น</t>
  </si>
  <si>
    <t>1.6 สีเก็บรอยเชื่อมและทาโครงสร้าง</t>
  </si>
  <si>
    <t xml:space="preserve">รวม (1) </t>
  </si>
  <si>
    <t>2. งานรากฐานคอนกรีตเสาโครงสร้างรองรับแผงเซลล์</t>
  </si>
  <si>
    <t xml:space="preserve">    แสงอาทิตย์</t>
  </si>
  <si>
    <t>2.1 คอนกรีตโครงสร้าง 210 กก./ตร.ซม.</t>
  </si>
  <si>
    <t>2.2 แบบหล่อคอนกรีต (60%)</t>
  </si>
  <si>
    <t xml:space="preserve">  -ค่าแรงแบบหล่อคอนกรีต (100%)</t>
  </si>
  <si>
    <t>2.3 ตะปู</t>
  </si>
  <si>
    <t>2.4 เหล็กเสริมตอม่อ</t>
  </si>
  <si>
    <t xml:space="preserve">   -เหล็กเส้นกลม SR 24 Ø 9 มม.</t>
  </si>
  <si>
    <t xml:space="preserve">   -เหล็กเส้นกลม SR 24 Ø 6 มม.</t>
  </si>
  <si>
    <t xml:space="preserve">   -ลวดผูกเหล็ก</t>
  </si>
  <si>
    <t xml:space="preserve">รวม (2) </t>
  </si>
  <si>
    <t>รวมราคาทั้งสิ้น</t>
  </si>
  <si>
    <t>ป้ายโครงการ</t>
  </si>
  <si>
    <t>4.1 เหล็กแผ่นเรียบ ขนาด 1.20x2.40 เมตร</t>
  </si>
  <si>
    <t xml:space="preserve">      หนา 1/16 นิ้ว</t>
  </si>
  <si>
    <t>4.2 ท่อเหล็กกลวงสี่เหลี่ยมจัตุรัส ขนาด 1x1 นิ้ว</t>
  </si>
  <si>
    <t xml:space="preserve">    หนา 1.2 มม.</t>
  </si>
  <si>
    <t>4.3 ท่อเหล็กกลมผิวดำ หนา 1.8 มม. ยาว 6 เมตร</t>
  </si>
  <si>
    <t xml:space="preserve">    ศก. 2  1/2 นิ้ว</t>
  </si>
  <si>
    <t>4.4 คอนกรีตโครงสร้าง 210 กก./ตร.ซม.</t>
  </si>
  <si>
    <t>4.5 แบบหล่อคอนกรีต (60%)</t>
  </si>
  <si>
    <t xml:space="preserve">   -ค่าแรงแบบหล่อคอนกรีต  (100%)</t>
  </si>
  <si>
    <t>4.6 ตะปู</t>
  </si>
  <si>
    <t>4.7 สติ๊กเกอร์ข้อความโครงการ</t>
  </si>
  <si>
    <t xml:space="preserve">รวม </t>
  </si>
  <si>
    <t>สืบราคา</t>
  </si>
  <si>
    <t>เส้น</t>
  </si>
  <si>
    <t>ตัว</t>
  </si>
  <si>
    <t>L/S</t>
  </si>
  <si>
    <t>กระป๋อง</t>
  </si>
  <si>
    <t>ลบ.ม.</t>
  </si>
  <si>
    <t>ลบ.ฟ.</t>
  </si>
  <si>
    <t>ตร.ม.</t>
  </si>
  <si>
    <t>กก.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</si>
</sst>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3" fillId="0" borderId="2" xfId="0" applyFont="1" applyBorder="1" applyAlignment="1">
      <alignment horizontal="center"/>
    </xf>
    <xf numFmtId="0" fontId="2" fillId="0" borderId="0" xfId="0" applyFo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7" xfId="0" applyFont="1" applyBorder="1"/>
    <xf numFmtId="0" fontId="3" fillId="0" borderId="3" xfId="0" applyFont="1" applyBorder="1"/>
    <xf numFmtId="0" fontId="3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7" xfId="0" applyFont="1" applyBorder="1"/>
    <xf numFmtId="0" fontId="2" fillId="0" borderId="3" xfId="0" applyFont="1" applyBorder="1"/>
    <xf numFmtId="43" fontId="2" fillId="0" borderId="2" xfId="1" applyFont="1" applyBorder="1"/>
    <xf numFmtId="43" fontId="2" fillId="0" borderId="7" xfId="1" applyFont="1" applyBorder="1"/>
    <xf numFmtId="43" fontId="2" fillId="0" borderId="3" xfId="1" applyFont="1" applyBorder="1"/>
    <xf numFmtId="43" fontId="6" fillId="0" borderId="3" xfId="1" applyFont="1" applyBorder="1"/>
    <xf numFmtId="0" fontId="6" fillId="0" borderId="3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2" fillId="0" borderId="7" xfId="0" applyFont="1" applyBorder="1" applyAlignment="1">
      <alignment horizontal="center"/>
    </xf>
    <xf numFmtId="0" fontId="2" fillId="0" borderId="1" xfId="0" applyFont="1" applyBorder="1"/>
    <xf numFmtId="0" fontId="6" fillId="0" borderId="2" xfId="0" applyFont="1" applyBorder="1"/>
    <xf numFmtId="0" fontId="6" fillId="0" borderId="7" xfId="0" applyFont="1" applyBorder="1"/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right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  <xf numFmtId="2" fontId="2" fillId="0" borderId="7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43" fontId="6" fillId="0" borderId="7" xfId="1" applyFont="1" applyBorder="1"/>
    <xf numFmtId="0" fontId="3" fillId="0" borderId="0" xfId="0" applyFont="1" applyBorder="1"/>
    <xf numFmtId="0" fontId="6" fillId="0" borderId="0" xfId="0" applyFont="1" applyBorder="1" applyAlignment="1">
      <alignment horizontal="center"/>
    </xf>
    <xf numFmtId="0" fontId="2" fillId="0" borderId="0" xfId="0" applyFont="1" applyBorder="1"/>
    <xf numFmtId="43" fontId="6" fillId="0" borderId="0" xfId="1" applyFont="1" applyBorder="1"/>
    <xf numFmtId="43" fontId="2" fillId="0" borderId="7" xfId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38101</xdr:colOff>
      <xdr:row>78</xdr:row>
      <xdr:rowOff>209550</xdr:rowOff>
    </xdr:from>
    <xdr:to>
      <xdr:col>1</xdr:col>
      <xdr:colOff>2628901</xdr:colOff>
      <xdr:row>82</xdr:row>
      <xdr:rowOff>114300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4F0A1F67-DEB7-2004-60B8-5B25F9DD2643}"/>
            </a:ext>
          </a:extLst>
        </xdr:cNvPr>
        <xdr:cNvSpPr txBox="1"/>
      </xdr:nvSpPr>
      <xdr:spPr>
        <a:xfrm>
          <a:off x="647701" y="19250025"/>
          <a:ext cx="2590800" cy="8191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ลงชื่อ.....................................ประมาณราคา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(.........................................)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..................................................</a:t>
          </a:r>
          <a:endParaRPr lang="en-GB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6</xdr:col>
      <xdr:colOff>133350</xdr:colOff>
      <xdr:row>79</xdr:row>
      <xdr:rowOff>0</xdr:rowOff>
    </xdr:from>
    <xdr:to>
      <xdr:col>9</xdr:col>
      <xdr:colOff>847725</xdr:colOff>
      <xdr:row>82</xdr:row>
      <xdr:rowOff>209550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6A07742E-6E72-4FB4-A4C2-5C7C614C43EC}"/>
            </a:ext>
          </a:extLst>
        </xdr:cNvPr>
        <xdr:cNvSpPr txBox="1"/>
      </xdr:nvSpPr>
      <xdr:spPr>
        <a:xfrm>
          <a:off x="6781800" y="19269075"/>
          <a:ext cx="3752850" cy="89535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ลงชื่อ.......................................................เห็นชอบ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(  นายคมเพชร  สีดามาตร์  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หัวหน้าสำนักงานป้องกันและบรรเทาสาธารณภัยจังหวัดร้อยเอ็ด</a:t>
          </a:r>
          <a:endParaRPr kumimoji="0" lang="en-GB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1</xdr:col>
      <xdr:colOff>28575</xdr:colOff>
      <xdr:row>84</xdr:row>
      <xdr:rowOff>200025</xdr:rowOff>
    </xdr:from>
    <xdr:to>
      <xdr:col>1</xdr:col>
      <xdr:colOff>2619375</xdr:colOff>
      <xdr:row>88</xdr:row>
      <xdr:rowOff>104775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1C4E173C-0246-4240-BD1B-8C4DAEE8F5D3}"/>
            </a:ext>
          </a:extLst>
        </xdr:cNvPr>
        <xdr:cNvSpPr txBox="1"/>
      </xdr:nvSpPr>
      <xdr:spPr>
        <a:xfrm>
          <a:off x="638175" y="20612100"/>
          <a:ext cx="2590800" cy="8191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ลงชื่อ..........................................ผู้ตรวจ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(.........................................)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..................................................</a:t>
          </a:r>
          <a:endParaRPr lang="en-GB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38101</xdr:colOff>
      <xdr:row>52</xdr:row>
      <xdr:rowOff>209550</xdr:rowOff>
    </xdr:from>
    <xdr:to>
      <xdr:col>1</xdr:col>
      <xdr:colOff>2628901</xdr:colOff>
      <xdr:row>56</xdr:row>
      <xdr:rowOff>114300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415E9C6B-A7F0-4448-A011-6196A98ED42E}"/>
            </a:ext>
          </a:extLst>
        </xdr:cNvPr>
        <xdr:cNvSpPr txBox="1"/>
      </xdr:nvSpPr>
      <xdr:spPr>
        <a:xfrm>
          <a:off x="723901" y="18107025"/>
          <a:ext cx="2590800" cy="8191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ลงชื่อ.....................................ประมาณราคา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(.........................................)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..................................................</a:t>
          </a:r>
          <a:endParaRPr lang="en-GB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6</xdr:col>
      <xdr:colOff>133350</xdr:colOff>
      <xdr:row>53</xdr:row>
      <xdr:rowOff>0</xdr:rowOff>
    </xdr:from>
    <xdr:to>
      <xdr:col>9</xdr:col>
      <xdr:colOff>847725</xdr:colOff>
      <xdr:row>56</xdr:row>
      <xdr:rowOff>209550</xdr:rowOff>
    </xdr:to>
    <xdr:sp macro="" textlink="">
      <xdr:nvSpPr>
        <xdr:cNvPr id="3" name="กล่องข้อความ 3">
          <a:extLst>
            <a:ext uri="{FF2B5EF4-FFF2-40B4-BE49-F238E27FC236}">
              <a16:creationId xmlns:a16="http://schemas.microsoft.com/office/drawing/2014/main" id="{28F47BEE-1C47-400F-95F2-AA52D110CD28}"/>
            </a:ext>
          </a:extLst>
        </xdr:cNvPr>
        <xdr:cNvSpPr txBox="1"/>
      </xdr:nvSpPr>
      <xdr:spPr>
        <a:xfrm>
          <a:off x="7715250" y="18126075"/>
          <a:ext cx="4181475" cy="89535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</a:t>
          </a: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ลงชื่อ.......................................................เห็นชอบ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</a:t>
          </a:r>
          <a:r>
            <a:rPr kumimoji="0" 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</a:t>
          </a: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(  นายคมเพชร  สีดามาตร์  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หัวหน้าสำนักงานป้องกันและบรรเทาสาธารณภัยจังหวัดร้อยเอ็ด</a:t>
          </a:r>
          <a:endParaRPr kumimoji="0" lang="en-GB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1</xdr:col>
      <xdr:colOff>28575</xdr:colOff>
      <xdr:row>58</xdr:row>
      <xdr:rowOff>200025</xdr:rowOff>
    </xdr:from>
    <xdr:to>
      <xdr:col>1</xdr:col>
      <xdr:colOff>2619375</xdr:colOff>
      <xdr:row>62</xdr:row>
      <xdr:rowOff>104775</xdr:rowOff>
    </xdr:to>
    <xdr:sp macro="" textlink="">
      <xdr:nvSpPr>
        <xdr:cNvPr id="4" name="กล่องข้อความ 4">
          <a:extLst>
            <a:ext uri="{FF2B5EF4-FFF2-40B4-BE49-F238E27FC236}">
              <a16:creationId xmlns:a16="http://schemas.microsoft.com/office/drawing/2014/main" id="{50C53EB9-566F-45F1-8EB6-FEBE772A0378}"/>
            </a:ext>
          </a:extLst>
        </xdr:cNvPr>
        <xdr:cNvSpPr txBox="1"/>
      </xdr:nvSpPr>
      <xdr:spPr>
        <a:xfrm>
          <a:off x="714375" y="19469100"/>
          <a:ext cx="2590800" cy="8191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ลงชื่อ..........................................ผู้ตรวจ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(.........................................)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..................................................</a:t>
          </a:r>
          <a:endParaRPr lang="en-GB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AEDFE-4FAC-4E89-BF2F-8A6E8237026D}">
  <dimension ref="A1:J114"/>
  <sheetViews>
    <sheetView topLeftCell="A3" workbookViewId="0">
      <selection activeCell="A3" sqref="A1:XFD1048576"/>
    </sheetView>
  </sheetViews>
  <sheetFormatPr defaultRowHeight="14.25" x14ac:dyDescent="0.2"/>
  <cols>
    <col min="2" max="2" width="39.625" customWidth="1"/>
    <col min="3" max="3" width="9.625" bestFit="1" customWidth="1"/>
    <col min="5" max="5" width="14" customWidth="1"/>
    <col min="6" max="6" width="18.25" bestFit="1" customWidth="1"/>
    <col min="7" max="7" width="13.75" customWidth="1"/>
    <col min="8" max="8" width="13.375" customWidth="1"/>
    <col min="9" max="9" width="18.375" customWidth="1"/>
    <col min="10" max="10" width="17.625" customWidth="1"/>
  </cols>
  <sheetData>
    <row r="1" spans="1:10" ht="23.25" x14ac:dyDescent="0.3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" t="s">
        <v>33</v>
      </c>
    </row>
    <row r="2" spans="1:10" ht="18" customHeight="1" x14ac:dyDescent="0.3">
      <c r="A2" s="1" t="s">
        <v>1</v>
      </c>
      <c r="B2" s="1"/>
      <c r="C2" s="1" t="s">
        <v>6</v>
      </c>
      <c r="D2" s="1"/>
      <c r="E2" s="1"/>
      <c r="F2" s="1"/>
      <c r="G2" s="1"/>
      <c r="H2" s="1"/>
      <c r="I2" s="1"/>
      <c r="J2" s="1"/>
    </row>
    <row r="3" spans="1:10" ht="18" customHeight="1" x14ac:dyDescent="0.3">
      <c r="A3" s="1" t="s">
        <v>2</v>
      </c>
      <c r="B3" s="1"/>
      <c r="C3" s="1" t="s">
        <v>7</v>
      </c>
      <c r="D3" s="1"/>
      <c r="E3" s="1"/>
      <c r="F3" s="1"/>
      <c r="G3" s="1"/>
      <c r="H3" s="1"/>
      <c r="I3" s="1"/>
      <c r="J3" s="1"/>
    </row>
    <row r="4" spans="1:10" ht="18" customHeight="1" x14ac:dyDescent="0.3">
      <c r="A4" s="1" t="s">
        <v>3</v>
      </c>
      <c r="B4" s="1"/>
      <c r="C4" s="1" t="s">
        <v>8</v>
      </c>
      <c r="D4" s="1"/>
      <c r="E4" s="1"/>
      <c r="F4" s="1"/>
      <c r="G4" s="1"/>
      <c r="H4" s="1"/>
      <c r="I4" s="1"/>
      <c r="J4" s="1"/>
    </row>
    <row r="5" spans="1:10" ht="18" customHeight="1" x14ac:dyDescent="0.3">
      <c r="A5" s="1" t="s">
        <v>4</v>
      </c>
      <c r="B5" s="1"/>
      <c r="C5" s="1" t="s">
        <v>9</v>
      </c>
      <c r="D5" s="1"/>
      <c r="E5" s="1"/>
      <c r="F5" s="1"/>
      <c r="G5" s="1"/>
      <c r="H5" s="1" t="s">
        <v>22</v>
      </c>
      <c r="I5" s="1"/>
      <c r="J5" s="1"/>
    </row>
    <row r="6" spans="1:10" ht="18" customHeight="1" x14ac:dyDescent="0.3">
      <c r="A6" s="1" t="s">
        <v>5</v>
      </c>
      <c r="B6" s="1"/>
      <c r="C6" s="1" t="s">
        <v>10</v>
      </c>
      <c r="D6" s="1"/>
      <c r="E6" s="1"/>
      <c r="F6" s="1"/>
      <c r="G6" s="1"/>
      <c r="H6" s="1"/>
      <c r="I6" s="1"/>
      <c r="J6" s="1"/>
    </row>
    <row r="7" spans="1:10" ht="18" customHeight="1" x14ac:dyDescent="0.3">
      <c r="A7" s="4" t="s">
        <v>11</v>
      </c>
      <c r="B7" s="4" t="s">
        <v>12</v>
      </c>
      <c r="C7" s="4" t="s">
        <v>13</v>
      </c>
      <c r="D7" s="4" t="s">
        <v>14</v>
      </c>
      <c r="E7" s="27" t="s">
        <v>15</v>
      </c>
      <c r="F7" s="28"/>
      <c r="G7" s="27" t="s">
        <v>18</v>
      </c>
      <c r="H7" s="29"/>
      <c r="I7" s="4" t="s">
        <v>19</v>
      </c>
      <c r="J7" s="4" t="s">
        <v>21</v>
      </c>
    </row>
    <row r="8" spans="1:10" ht="18" customHeight="1" x14ac:dyDescent="0.3">
      <c r="A8" s="5"/>
      <c r="B8" s="5"/>
      <c r="C8" s="5"/>
      <c r="D8" s="5"/>
      <c r="E8" s="6" t="s">
        <v>16</v>
      </c>
      <c r="F8" s="6" t="s">
        <v>17</v>
      </c>
      <c r="G8" s="6" t="s">
        <v>16</v>
      </c>
      <c r="H8" s="6" t="s">
        <v>17</v>
      </c>
      <c r="I8" s="5" t="s">
        <v>20</v>
      </c>
      <c r="J8" s="5"/>
    </row>
    <row r="9" spans="1:10" ht="18" customHeight="1" x14ac:dyDescent="0.3">
      <c r="A9" s="11">
        <v>1</v>
      </c>
      <c r="B9" s="12" t="s">
        <v>23</v>
      </c>
      <c r="C9" s="11">
        <v>1</v>
      </c>
      <c r="D9" s="11" t="s">
        <v>25</v>
      </c>
      <c r="E9" s="15">
        <v>53000</v>
      </c>
      <c r="F9" s="15">
        <v>53000</v>
      </c>
      <c r="G9" s="15">
        <v>2500</v>
      </c>
      <c r="H9" s="15">
        <v>2500</v>
      </c>
      <c r="I9" s="15">
        <v>55500</v>
      </c>
      <c r="J9" s="12"/>
    </row>
    <row r="10" spans="1:10" ht="18" customHeight="1" x14ac:dyDescent="0.3">
      <c r="A10" s="13"/>
      <c r="B10" s="13" t="s">
        <v>24</v>
      </c>
      <c r="C10" s="13"/>
      <c r="D10" s="13"/>
      <c r="E10" s="16"/>
      <c r="F10" s="16"/>
      <c r="G10" s="16"/>
      <c r="H10" s="16"/>
      <c r="I10" s="16"/>
      <c r="J10" s="13"/>
    </row>
    <row r="11" spans="1:10" ht="18" customHeight="1" x14ac:dyDescent="0.3">
      <c r="A11" s="13"/>
      <c r="B11" s="13"/>
      <c r="C11" s="13"/>
      <c r="D11" s="13"/>
      <c r="E11" s="16"/>
      <c r="F11" s="16"/>
      <c r="G11" s="16"/>
      <c r="H11" s="16"/>
      <c r="I11" s="16"/>
      <c r="J11" s="13"/>
    </row>
    <row r="12" spans="1:10" ht="18" customHeight="1" x14ac:dyDescent="0.3">
      <c r="A12" s="13"/>
      <c r="B12" s="13"/>
      <c r="C12" s="13"/>
      <c r="D12" s="13"/>
      <c r="E12" s="16"/>
      <c r="F12" s="16"/>
      <c r="G12" s="16"/>
      <c r="H12" s="16"/>
      <c r="I12" s="16"/>
      <c r="J12" s="13"/>
    </row>
    <row r="13" spans="1:10" ht="18" customHeight="1" x14ac:dyDescent="0.3">
      <c r="A13" s="13"/>
      <c r="B13" s="13"/>
      <c r="C13" s="13"/>
      <c r="D13" s="13"/>
      <c r="E13" s="16"/>
      <c r="F13" s="16"/>
      <c r="G13" s="16"/>
      <c r="H13" s="16"/>
      <c r="I13" s="16"/>
      <c r="J13" s="13"/>
    </row>
    <row r="14" spans="1:10" ht="18" customHeight="1" x14ac:dyDescent="0.3">
      <c r="A14" s="13"/>
      <c r="B14" s="13"/>
      <c r="C14" s="13"/>
      <c r="D14" s="13"/>
      <c r="E14" s="16"/>
      <c r="F14" s="16"/>
      <c r="G14" s="16"/>
      <c r="H14" s="16"/>
      <c r="I14" s="16"/>
      <c r="J14" s="13"/>
    </row>
    <row r="15" spans="1:10" ht="18" customHeight="1" x14ac:dyDescent="0.3">
      <c r="A15" s="14"/>
      <c r="B15" s="19" t="s">
        <v>26</v>
      </c>
      <c r="C15" s="14"/>
      <c r="D15" s="14"/>
      <c r="E15" s="17"/>
      <c r="F15" s="18">
        <f>SUM(F9:F14)</f>
        <v>53000</v>
      </c>
      <c r="G15" s="17"/>
      <c r="H15" s="18">
        <f>SUM(H9:H14)</f>
        <v>2500</v>
      </c>
      <c r="I15" s="18">
        <f>SUM(I9:I14)</f>
        <v>55500</v>
      </c>
      <c r="J15" s="14"/>
    </row>
    <row r="16" spans="1:10" ht="18" customHeight="1" x14ac:dyDescent="0.3">
      <c r="A16" s="10"/>
      <c r="B16" s="20" t="s">
        <v>27</v>
      </c>
      <c r="C16" s="10"/>
      <c r="D16" s="10"/>
      <c r="E16" s="10"/>
      <c r="F16" s="10"/>
      <c r="G16" s="10"/>
      <c r="H16" s="10"/>
      <c r="I16" s="18">
        <f>SUM(I10:I15)</f>
        <v>55500</v>
      </c>
      <c r="J16" s="10"/>
    </row>
    <row r="17" spans="1:10" ht="18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18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ht="18" customHeight="1" x14ac:dyDescent="0.3">
      <c r="A19" s="4" t="s">
        <v>11</v>
      </c>
      <c r="B19" s="4" t="s">
        <v>12</v>
      </c>
      <c r="C19" s="4" t="s">
        <v>13</v>
      </c>
      <c r="D19" s="4" t="s">
        <v>14</v>
      </c>
      <c r="E19" s="27" t="s">
        <v>15</v>
      </c>
      <c r="F19" s="28"/>
      <c r="G19" s="27" t="s">
        <v>18</v>
      </c>
      <c r="H19" s="29"/>
      <c r="I19" s="4" t="s">
        <v>19</v>
      </c>
      <c r="J19" s="4" t="s">
        <v>21</v>
      </c>
    </row>
    <row r="20" spans="1:10" ht="18" customHeight="1" x14ac:dyDescent="0.3">
      <c r="A20" s="5"/>
      <c r="B20" s="5"/>
      <c r="C20" s="5"/>
      <c r="D20" s="5"/>
      <c r="E20" s="6" t="s">
        <v>16</v>
      </c>
      <c r="F20" s="6" t="s">
        <v>17</v>
      </c>
      <c r="G20" s="6" t="s">
        <v>16</v>
      </c>
      <c r="H20" s="6" t="s">
        <v>17</v>
      </c>
      <c r="I20" s="5" t="s">
        <v>20</v>
      </c>
      <c r="J20" s="5"/>
    </row>
    <row r="21" spans="1:10" ht="18" customHeight="1" x14ac:dyDescent="0.3">
      <c r="A21" s="2">
        <v>2</v>
      </c>
      <c r="B21" s="12" t="s">
        <v>28</v>
      </c>
      <c r="C21" s="12"/>
      <c r="D21" s="12"/>
      <c r="E21" s="12"/>
      <c r="F21" s="12"/>
      <c r="G21" s="12"/>
      <c r="H21" s="12"/>
      <c r="I21" s="12"/>
      <c r="J21" s="7"/>
    </row>
    <row r="22" spans="1:10" ht="18" customHeight="1" x14ac:dyDescent="0.3">
      <c r="A22" s="8"/>
      <c r="B22" s="13" t="s">
        <v>29</v>
      </c>
      <c r="C22" s="21">
        <v>1</v>
      </c>
      <c r="D22" s="21" t="s">
        <v>25</v>
      </c>
      <c r="E22" s="16">
        <v>16500</v>
      </c>
      <c r="F22" s="16">
        <v>16500</v>
      </c>
      <c r="G22" s="16">
        <v>1500</v>
      </c>
      <c r="H22" s="16">
        <v>1500</v>
      </c>
      <c r="I22" s="16">
        <v>18000</v>
      </c>
      <c r="J22" s="8"/>
    </row>
    <row r="23" spans="1:10" ht="18" customHeight="1" x14ac:dyDescent="0.3">
      <c r="A23" s="8"/>
      <c r="B23" s="13" t="s">
        <v>31</v>
      </c>
      <c r="C23" s="21"/>
      <c r="D23" s="21"/>
      <c r="E23" s="16"/>
      <c r="F23" s="16"/>
      <c r="G23" s="16"/>
      <c r="H23" s="16"/>
      <c r="I23" s="16"/>
      <c r="J23" s="8"/>
    </row>
    <row r="24" spans="1:10" ht="18" customHeight="1" x14ac:dyDescent="0.3">
      <c r="A24" s="8"/>
      <c r="B24" s="13" t="s">
        <v>30</v>
      </c>
      <c r="C24" s="21">
        <v>1</v>
      </c>
      <c r="D24" s="21" t="s">
        <v>25</v>
      </c>
      <c r="E24" s="16">
        <v>5500</v>
      </c>
      <c r="F24" s="16">
        <v>5500</v>
      </c>
      <c r="G24" s="16">
        <v>1500</v>
      </c>
      <c r="H24" s="16">
        <v>1500</v>
      </c>
      <c r="I24" s="16">
        <v>7000</v>
      </c>
      <c r="J24" s="8"/>
    </row>
    <row r="25" spans="1:10" ht="18" customHeight="1" x14ac:dyDescent="0.3">
      <c r="A25" s="8"/>
      <c r="B25" s="13" t="s">
        <v>32</v>
      </c>
      <c r="C25" s="13"/>
      <c r="D25" s="13"/>
      <c r="E25" s="13"/>
      <c r="F25" s="16"/>
      <c r="G25" s="16"/>
      <c r="H25" s="16"/>
      <c r="I25" s="16"/>
      <c r="J25" s="8"/>
    </row>
    <row r="26" spans="1:10" ht="18" customHeight="1" x14ac:dyDescent="0.3">
      <c r="A26" s="8"/>
      <c r="B26" s="13"/>
      <c r="C26" s="13"/>
      <c r="D26" s="13"/>
      <c r="E26" s="13"/>
      <c r="F26" s="16"/>
      <c r="G26" s="16"/>
      <c r="H26" s="16"/>
      <c r="I26" s="16"/>
      <c r="J26" s="8"/>
    </row>
    <row r="27" spans="1:10" ht="18" customHeight="1" x14ac:dyDescent="0.3">
      <c r="A27" s="9"/>
      <c r="B27" s="19" t="s">
        <v>26</v>
      </c>
      <c r="C27" s="14"/>
      <c r="D27" s="14"/>
      <c r="E27" s="14"/>
      <c r="F27" s="18">
        <f>SUM(F22:F26)</f>
        <v>22000</v>
      </c>
      <c r="G27" s="18"/>
      <c r="H27" s="18">
        <f>SUM(H22:H26)</f>
        <v>3000</v>
      </c>
      <c r="I27" s="18">
        <f>SUM(I22:I26)</f>
        <v>25000</v>
      </c>
      <c r="J27" s="9"/>
    </row>
    <row r="28" spans="1:10" ht="18" customHeight="1" x14ac:dyDescent="0.3">
      <c r="A28" s="10"/>
      <c r="B28" s="20" t="s">
        <v>27</v>
      </c>
      <c r="C28" s="22"/>
      <c r="D28" s="22"/>
      <c r="E28" s="22"/>
      <c r="F28" s="22"/>
      <c r="G28" s="22"/>
      <c r="H28" s="22"/>
      <c r="I28" s="18">
        <v>25000</v>
      </c>
      <c r="J28" s="10"/>
    </row>
    <row r="29" spans="1:10" ht="18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ht="18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18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ht="18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ht="18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18" customHeight="1" x14ac:dyDescent="0.3">
      <c r="A34" s="4" t="s">
        <v>11</v>
      </c>
      <c r="B34" s="4" t="s">
        <v>12</v>
      </c>
      <c r="C34" s="4" t="s">
        <v>13</v>
      </c>
      <c r="D34" s="4" t="s">
        <v>14</v>
      </c>
      <c r="E34" s="27" t="s">
        <v>15</v>
      </c>
      <c r="F34" s="28"/>
      <c r="G34" s="27" t="s">
        <v>18</v>
      </c>
      <c r="H34" s="29"/>
      <c r="I34" s="4" t="s">
        <v>19</v>
      </c>
      <c r="J34" s="4" t="s">
        <v>21</v>
      </c>
    </row>
    <row r="35" spans="1:10" ht="18" customHeight="1" x14ac:dyDescent="0.3">
      <c r="A35" s="5"/>
      <c r="B35" s="5"/>
      <c r="C35" s="5"/>
      <c r="D35" s="5"/>
      <c r="E35" s="6" t="s">
        <v>16</v>
      </c>
      <c r="F35" s="6" t="s">
        <v>17</v>
      </c>
      <c r="G35" s="6" t="s">
        <v>16</v>
      </c>
      <c r="H35" s="6" t="s">
        <v>17</v>
      </c>
      <c r="I35" s="5" t="s">
        <v>20</v>
      </c>
      <c r="J35" s="5"/>
    </row>
    <row r="36" spans="1:10" ht="18" customHeight="1" x14ac:dyDescent="0.3">
      <c r="A36" s="2">
        <v>3</v>
      </c>
      <c r="B36" s="23" t="s">
        <v>34</v>
      </c>
      <c r="C36" s="12"/>
      <c r="D36" s="12"/>
      <c r="E36" s="12"/>
      <c r="F36" s="12"/>
      <c r="G36" s="12"/>
      <c r="H36" s="12"/>
      <c r="I36" s="12"/>
      <c r="J36" s="7"/>
    </row>
    <row r="37" spans="1:10" ht="18" customHeight="1" x14ac:dyDescent="0.3">
      <c r="A37" s="8"/>
      <c r="B37" s="13" t="s">
        <v>35</v>
      </c>
      <c r="C37" s="31">
        <v>2</v>
      </c>
      <c r="D37" s="21" t="s">
        <v>69</v>
      </c>
      <c r="E37" s="16">
        <v>709.65</v>
      </c>
      <c r="F37" s="16">
        <f>C37*E37</f>
        <v>1419.3</v>
      </c>
      <c r="G37" s="16">
        <v>340</v>
      </c>
      <c r="H37" s="16">
        <f>C37*G37</f>
        <v>680</v>
      </c>
      <c r="I37" s="16">
        <f>F37+H37</f>
        <v>2099.3000000000002</v>
      </c>
      <c r="J37" s="8"/>
    </row>
    <row r="38" spans="1:10" ht="18" customHeight="1" x14ac:dyDescent="0.3">
      <c r="A38" s="8"/>
      <c r="B38" s="13" t="s">
        <v>36</v>
      </c>
      <c r="C38" s="31">
        <v>3</v>
      </c>
      <c r="D38" s="21" t="s">
        <v>69</v>
      </c>
      <c r="E38" s="16">
        <v>386.92</v>
      </c>
      <c r="F38" s="16">
        <f t="shared" ref="F38:F54" si="0">C38*E38</f>
        <v>1160.76</v>
      </c>
      <c r="G38" s="16">
        <v>210</v>
      </c>
      <c r="H38" s="16">
        <f t="shared" ref="H38:H53" si="1">C38*G38</f>
        <v>630</v>
      </c>
      <c r="I38" s="16">
        <f t="shared" ref="I38:I55" si="2">F38+H38</f>
        <v>1790.76</v>
      </c>
      <c r="J38" s="8"/>
    </row>
    <row r="39" spans="1:10" ht="18" customHeight="1" x14ac:dyDescent="0.3">
      <c r="A39" s="8"/>
      <c r="B39" s="13" t="s">
        <v>37</v>
      </c>
      <c r="C39" s="31">
        <v>4</v>
      </c>
      <c r="D39" s="21" t="s">
        <v>70</v>
      </c>
      <c r="E39" s="16">
        <v>215</v>
      </c>
      <c r="F39" s="16">
        <f t="shared" si="0"/>
        <v>860</v>
      </c>
      <c r="G39" s="16">
        <v>68.25</v>
      </c>
      <c r="H39" s="16">
        <f t="shared" si="1"/>
        <v>273</v>
      </c>
      <c r="I39" s="16">
        <f t="shared" si="2"/>
        <v>1133</v>
      </c>
      <c r="J39" s="8" t="s">
        <v>68</v>
      </c>
    </row>
    <row r="40" spans="1:10" ht="18" customHeight="1" x14ac:dyDescent="0.3">
      <c r="A40" s="8"/>
      <c r="B40" s="13" t="s">
        <v>38</v>
      </c>
      <c r="C40" s="31">
        <v>16</v>
      </c>
      <c r="D40" s="21" t="s">
        <v>70</v>
      </c>
      <c r="E40" s="16">
        <v>75</v>
      </c>
      <c r="F40" s="16">
        <f t="shared" si="0"/>
        <v>1200</v>
      </c>
      <c r="G40" s="16">
        <v>22.75</v>
      </c>
      <c r="H40" s="16">
        <f t="shared" si="1"/>
        <v>364</v>
      </c>
      <c r="I40" s="16">
        <f t="shared" si="2"/>
        <v>1564</v>
      </c>
      <c r="J40" s="8" t="s">
        <v>68</v>
      </c>
    </row>
    <row r="41" spans="1:10" ht="18" customHeight="1" x14ac:dyDescent="0.3">
      <c r="A41" s="8"/>
      <c r="B41" s="13" t="s">
        <v>39</v>
      </c>
      <c r="C41" s="31">
        <v>1</v>
      </c>
      <c r="D41" s="21" t="s">
        <v>71</v>
      </c>
      <c r="E41" s="16">
        <v>700</v>
      </c>
      <c r="F41" s="16">
        <f t="shared" si="0"/>
        <v>700</v>
      </c>
      <c r="G41" s="16"/>
      <c r="H41" s="16"/>
      <c r="I41" s="16">
        <f t="shared" si="2"/>
        <v>700</v>
      </c>
      <c r="J41" s="8"/>
    </row>
    <row r="42" spans="1:10" ht="18" customHeight="1" x14ac:dyDescent="0.3">
      <c r="A42" s="8"/>
      <c r="B42" s="13" t="s">
        <v>40</v>
      </c>
      <c r="C42" s="31"/>
      <c r="D42" s="21"/>
      <c r="E42" s="16"/>
      <c r="F42" s="16"/>
      <c r="G42" s="16"/>
      <c r="H42" s="16"/>
      <c r="I42" s="16"/>
      <c r="J42" s="8"/>
    </row>
    <row r="43" spans="1:10" ht="18" customHeight="1" x14ac:dyDescent="0.3">
      <c r="A43" s="8"/>
      <c r="B43" s="13" t="s">
        <v>41</v>
      </c>
      <c r="C43" s="31">
        <v>2</v>
      </c>
      <c r="D43" s="21" t="s">
        <v>72</v>
      </c>
      <c r="E43" s="16">
        <v>700.93</v>
      </c>
      <c r="F43" s="16">
        <f t="shared" si="0"/>
        <v>1401.86</v>
      </c>
      <c r="G43" s="16">
        <v>38</v>
      </c>
      <c r="H43" s="16">
        <f t="shared" si="1"/>
        <v>76</v>
      </c>
      <c r="I43" s="16">
        <f t="shared" si="2"/>
        <v>1477.86</v>
      </c>
      <c r="J43" s="8"/>
    </row>
    <row r="44" spans="1:10" ht="18" customHeight="1" x14ac:dyDescent="0.3">
      <c r="A44" s="8"/>
      <c r="B44" s="24" t="s">
        <v>42</v>
      </c>
      <c r="C44" s="21"/>
      <c r="D44" s="21"/>
      <c r="E44" s="16"/>
      <c r="F44" s="33">
        <f>SUM(F37:F43)</f>
        <v>6741.9199999999992</v>
      </c>
      <c r="G44" s="16"/>
      <c r="H44" s="33">
        <f>SUM(H37:H43)</f>
        <v>2023</v>
      </c>
      <c r="I44" s="33">
        <f t="shared" si="2"/>
        <v>8764.9199999999983</v>
      </c>
      <c r="J44" s="8"/>
    </row>
    <row r="45" spans="1:10" ht="18" customHeight="1" x14ac:dyDescent="0.3">
      <c r="A45" s="8"/>
      <c r="B45" s="24" t="s">
        <v>43</v>
      </c>
      <c r="C45" s="21"/>
      <c r="D45" s="21"/>
      <c r="E45" s="16"/>
      <c r="F45" s="16"/>
      <c r="G45" s="16"/>
      <c r="H45" s="16"/>
      <c r="I45" s="16"/>
      <c r="J45" s="8"/>
    </row>
    <row r="46" spans="1:10" ht="18" customHeight="1" x14ac:dyDescent="0.3">
      <c r="A46" s="8"/>
      <c r="B46" s="24" t="s">
        <v>44</v>
      </c>
      <c r="C46" s="21"/>
      <c r="D46" s="21"/>
      <c r="E46" s="16"/>
      <c r="F46" s="16"/>
      <c r="G46" s="16"/>
      <c r="H46" s="16"/>
      <c r="I46" s="16"/>
      <c r="J46" s="8"/>
    </row>
    <row r="47" spans="1:10" ht="18" customHeight="1" x14ac:dyDescent="0.3">
      <c r="A47" s="8"/>
      <c r="B47" s="13" t="s">
        <v>45</v>
      </c>
      <c r="C47" s="21">
        <v>0.14000000000000001</v>
      </c>
      <c r="D47" s="21" t="s">
        <v>73</v>
      </c>
      <c r="E47" s="16">
        <v>2072</v>
      </c>
      <c r="F47" s="16">
        <f>C47*E47</f>
        <v>290.08000000000004</v>
      </c>
      <c r="G47" s="16">
        <v>532</v>
      </c>
      <c r="H47" s="16">
        <f t="shared" si="1"/>
        <v>74.48</v>
      </c>
      <c r="I47" s="16">
        <f t="shared" si="2"/>
        <v>364.56000000000006</v>
      </c>
      <c r="J47" s="8"/>
    </row>
    <row r="48" spans="1:10" ht="18" customHeight="1" x14ac:dyDescent="0.3">
      <c r="A48" s="8"/>
      <c r="B48" s="13" t="s">
        <v>46</v>
      </c>
      <c r="C48" s="21">
        <v>1.1499999999999999</v>
      </c>
      <c r="D48" s="21" t="s">
        <v>74</v>
      </c>
      <c r="E48" s="16">
        <v>771.03</v>
      </c>
      <c r="F48" s="16">
        <f t="shared" si="0"/>
        <v>886.68449999999984</v>
      </c>
      <c r="G48" s="16"/>
      <c r="H48" s="16"/>
      <c r="I48" s="16">
        <f t="shared" si="2"/>
        <v>886.68449999999984</v>
      </c>
      <c r="J48" s="8"/>
    </row>
    <row r="49" spans="1:10" ht="18" customHeight="1" x14ac:dyDescent="0.3">
      <c r="A49" s="8"/>
      <c r="B49" s="13" t="s">
        <v>47</v>
      </c>
      <c r="C49" s="21">
        <v>1.92</v>
      </c>
      <c r="D49" s="21" t="s">
        <v>75</v>
      </c>
      <c r="E49" s="16"/>
      <c r="F49" s="16"/>
      <c r="G49" s="16">
        <v>139</v>
      </c>
      <c r="H49" s="16">
        <f t="shared" si="1"/>
        <v>266.88</v>
      </c>
      <c r="I49" s="16">
        <f t="shared" si="2"/>
        <v>266.88</v>
      </c>
      <c r="J49" s="8"/>
    </row>
    <row r="50" spans="1:10" ht="18" customHeight="1" x14ac:dyDescent="0.3">
      <c r="A50" s="8"/>
      <c r="B50" s="13" t="s">
        <v>48</v>
      </c>
      <c r="C50" s="21">
        <v>0.48</v>
      </c>
      <c r="D50" s="21" t="s">
        <v>76</v>
      </c>
      <c r="E50" s="13">
        <v>44.86</v>
      </c>
      <c r="F50" s="16">
        <f t="shared" si="0"/>
        <v>21.532799999999998</v>
      </c>
      <c r="G50" s="16"/>
      <c r="H50" s="16"/>
      <c r="I50" s="16">
        <f t="shared" si="2"/>
        <v>21.532799999999998</v>
      </c>
      <c r="J50" s="8"/>
    </row>
    <row r="51" spans="1:10" ht="18" customHeight="1" x14ac:dyDescent="0.3">
      <c r="A51" s="8"/>
      <c r="B51" s="13" t="s">
        <v>49</v>
      </c>
      <c r="C51" s="13"/>
      <c r="D51" s="21"/>
      <c r="E51" s="13"/>
      <c r="F51" s="16"/>
      <c r="G51" s="16"/>
      <c r="H51" s="16"/>
      <c r="I51" s="16"/>
      <c r="J51" s="8"/>
    </row>
    <row r="52" spans="1:10" ht="18" customHeight="1" x14ac:dyDescent="0.3">
      <c r="A52" s="8"/>
      <c r="B52" s="13" t="s">
        <v>50</v>
      </c>
      <c r="C52" s="31">
        <v>5.4</v>
      </c>
      <c r="D52" s="21" t="s">
        <v>76</v>
      </c>
      <c r="E52" s="13">
        <v>22.95</v>
      </c>
      <c r="F52" s="16">
        <f t="shared" si="0"/>
        <v>123.93</v>
      </c>
      <c r="G52" s="16">
        <v>4.4000000000000004</v>
      </c>
      <c r="H52" s="16">
        <f t="shared" si="1"/>
        <v>23.760000000000005</v>
      </c>
      <c r="I52" s="16">
        <f t="shared" si="2"/>
        <v>147.69</v>
      </c>
      <c r="J52" s="8"/>
    </row>
    <row r="53" spans="1:10" ht="18" customHeight="1" x14ac:dyDescent="0.3">
      <c r="A53" s="8"/>
      <c r="B53" s="13" t="s">
        <v>51</v>
      </c>
      <c r="C53" s="31">
        <v>1.5</v>
      </c>
      <c r="D53" s="21" t="s">
        <v>76</v>
      </c>
      <c r="E53" s="13">
        <v>23.26</v>
      </c>
      <c r="F53" s="16">
        <f t="shared" si="0"/>
        <v>34.89</v>
      </c>
      <c r="G53" s="16">
        <v>4.4000000000000004</v>
      </c>
      <c r="H53" s="16">
        <f t="shared" si="1"/>
        <v>6.6000000000000005</v>
      </c>
      <c r="I53" s="16">
        <f t="shared" si="2"/>
        <v>41.49</v>
      </c>
      <c r="J53" s="8"/>
    </row>
    <row r="54" spans="1:10" ht="18" customHeight="1" x14ac:dyDescent="0.3">
      <c r="A54" s="8"/>
      <c r="B54" s="13" t="s">
        <v>52</v>
      </c>
      <c r="C54" s="31">
        <v>1</v>
      </c>
      <c r="D54" s="21" t="s">
        <v>76</v>
      </c>
      <c r="E54" s="13">
        <v>51.4</v>
      </c>
      <c r="F54" s="16">
        <f t="shared" si="0"/>
        <v>51.4</v>
      </c>
      <c r="G54" s="16"/>
      <c r="H54" s="16"/>
      <c r="I54" s="16">
        <f t="shared" si="2"/>
        <v>51.4</v>
      </c>
      <c r="J54" s="8"/>
    </row>
    <row r="55" spans="1:10" ht="18" customHeight="1" x14ac:dyDescent="0.3">
      <c r="A55" s="8"/>
      <c r="B55" s="24" t="s">
        <v>53</v>
      </c>
      <c r="C55" s="31"/>
      <c r="D55" s="13"/>
      <c r="E55" s="13"/>
      <c r="F55" s="33">
        <f>SUM(F47:F54)</f>
        <v>1408.5173</v>
      </c>
      <c r="G55" s="33"/>
      <c r="H55" s="33">
        <f t="shared" ref="H55" si="3">SUM(H47:H54)</f>
        <v>371.72</v>
      </c>
      <c r="I55" s="33">
        <f t="shared" si="2"/>
        <v>1780.2373</v>
      </c>
      <c r="J55" s="8"/>
    </row>
    <row r="56" spans="1:10" ht="18" customHeight="1" x14ac:dyDescent="0.3">
      <c r="A56" s="8"/>
      <c r="B56" s="13"/>
      <c r="C56" s="31"/>
      <c r="D56" s="13"/>
      <c r="E56" s="13"/>
      <c r="F56" s="16"/>
      <c r="G56" s="16"/>
      <c r="H56" s="16"/>
      <c r="I56" s="16"/>
      <c r="J56" s="8"/>
    </row>
    <row r="57" spans="1:10" ht="18" customHeight="1" x14ac:dyDescent="0.3">
      <c r="A57" s="8"/>
      <c r="B57" s="13"/>
      <c r="C57" s="31"/>
      <c r="D57" s="13"/>
      <c r="E57" s="13"/>
      <c r="F57" s="16"/>
      <c r="G57" s="16"/>
      <c r="H57" s="16"/>
      <c r="I57" s="16"/>
      <c r="J57" s="8"/>
    </row>
    <row r="58" spans="1:10" ht="18" customHeight="1" x14ac:dyDescent="0.3">
      <c r="A58" s="9"/>
      <c r="B58" s="19" t="s">
        <v>26</v>
      </c>
      <c r="C58" s="32"/>
      <c r="D58" s="14"/>
      <c r="E58" s="14"/>
      <c r="F58" s="18">
        <f>F55+F44</f>
        <v>8150.4372999999996</v>
      </c>
      <c r="G58" s="18"/>
      <c r="H58" s="18">
        <f>H55+H44</f>
        <v>2394.7200000000003</v>
      </c>
      <c r="I58" s="18">
        <f>F58+H58</f>
        <v>10545.157299999999</v>
      </c>
      <c r="J58" s="9"/>
    </row>
    <row r="59" spans="1:10" ht="18" customHeight="1" x14ac:dyDescent="0.3">
      <c r="A59" s="10"/>
      <c r="B59" s="25" t="s">
        <v>54</v>
      </c>
      <c r="C59" s="22"/>
      <c r="D59" s="22"/>
      <c r="E59" s="22"/>
      <c r="F59" s="22"/>
      <c r="G59" s="22"/>
      <c r="H59" s="22"/>
      <c r="I59" s="18">
        <f>I58</f>
        <v>10545.157299999999</v>
      </c>
      <c r="J59" s="10"/>
    </row>
    <row r="60" spans="1:10" ht="18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ht="18" customHeight="1" x14ac:dyDescent="0.3">
      <c r="A61" s="4" t="s">
        <v>11</v>
      </c>
      <c r="B61" s="4" t="s">
        <v>12</v>
      </c>
      <c r="C61" s="4" t="s">
        <v>13</v>
      </c>
      <c r="D61" s="4" t="s">
        <v>14</v>
      </c>
      <c r="E61" s="27" t="s">
        <v>15</v>
      </c>
      <c r="F61" s="28"/>
      <c r="G61" s="27" t="s">
        <v>18</v>
      </c>
      <c r="H61" s="29"/>
      <c r="I61" s="4" t="s">
        <v>19</v>
      </c>
      <c r="J61" s="4" t="s">
        <v>21</v>
      </c>
    </row>
    <row r="62" spans="1:10" ht="18" customHeight="1" x14ac:dyDescent="0.3">
      <c r="A62" s="5"/>
      <c r="B62" s="5"/>
      <c r="C62" s="5"/>
      <c r="D62" s="5"/>
      <c r="E62" s="6" t="s">
        <v>16</v>
      </c>
      <c r="F62" s="6" t="s">
        <v>17</v>
      </c>
      <c r="G62" s="6" t="s">
        <v>16</v>
      </c>
      <c r="H62" s="6" t="s">
        <v>17</v>
      </c>
      <c r="I62" s="5" t="s">
        <v>20</v>
      </c>
      <c r="J62" s="5"/>
    </row>
    <row r="63" spans="1:10" ht="18" customHeight="1" x14ac:dyDescent="0.3">
      <c r="A63" s="2">
        <v>4</v>
      </c>
      <c r="B63" s="23" t="s">
        <v>55</v>
      </c>
      <c r="C63" s="12"/>
      <c r="D63" s="12"/>
      <c r="E63" s="12"/>
      <c r="F63" s="12"/>
      <c r="G63" s="12"/>
      <c r="H63" s="12"/>
      <c r="I63" s="12"/>
      <c r="J63" s="7"/>
    </row>
    <row r="64" spans="1:10" ht="18" customHeight="1" x14ac:dyDescent="0.3">
      <c r="A64" s="8"/>
      <c r="B64" s="13" t="s">
        <v>56</v>
      </c>
      <c r="C64" s="21">
        <v>1</v>
      </c>
      <c r="D64" s="21"/>
      <c r="E64" s="16">
        <v>1106</v>
      </c>
      <c r="F64" s="16">
        <f>C64*E64</f>
        <v>1106</v>
      </c>
      <c r="G64" s="16">
        <v>350.04</v>
      </c>
      <c r="H64" s="16">
        <f>C64*G64</f>
        <v>350.04</v>
      </c>
      <c r="I64" s="16">
        <f>F64+H64</f>
        <v>1456.04</v>
      </c>
      <c r="J64" s="8"/>
    </row>
    <row r="65" spans="1:10" ht="18" customHeight="1" x14ac:dyDescent="0.3">
      <c r="A65" s="8"/>
      <c r="B65" s="13" t="s">
        <v>57</v>
      </c>
      <c r="C65" s="21"/>
      <c r="D65" s="21"/>
      <c r="E65" s="16"/>
      <c r="F65" s="16">
        <f t="shared" ref="F65:F74" si="4">C65*E65</f>
        <v>0</v>
      </c>
      <c r="G65" s="16"/>
      <c r="H65" s="16">
        <f t="shared" ref="H65:H74" si="5">C65*G65</f>
        <v>0</v>
      </c>
      <c r="I65" s="16">
        <f t="shared" ref="I65:I75" si="6">F65+H65</f>
        <v>0</v>
      </c>
      <c r="J65" s="8"/>
    </row>
    <row r="66" spans="1:10" ht="18" customHeight="1" x14ac:dyDescent="0.3">
      <c r="A66" s="8"/>
      <c r="B66" s="13" t="s">
        <v>58</v>
      </c>
      <c r="C66" s="21">
        <v>2</v>
      </c>
      <c r="D66" s="21"/>
      <c r="E66" s="16">
        <v>139.25</v>
      </c>
      <c r="F66" s="16">
        <f t="shared" si="4"/>
        <v>278.5</v>
      </c>
      <c r="G66" s="16">
        <v>45</v>
      </c>
      <c r="H66" s="16">
        <f t="shared" si="5"/>
        <v>90</v>
      </c>
      <c r="I66" s="16">
        <f t="shared" si="6"/>
        <v>368.5</v>
      </c>
      <c r="J66" s="8"/>
    </row>
    <row r="67" spans="1:10" ht="18" customHeight="1" x14ac:dyDescent="0.3">
      <c r="A67" s="8"/>
      <c r="B67" s="13" t="s">
        <v>59</v>
      </c>
      <c r="C67" s="21"/>
      <c r="D67" s="21"/>
      <c r="E67" s="16"/>
      <c r="F67" s="16">
        <f t="shared" si="4"/>
        <v>0</v>
      </c>
      <c r="G67" s="16"/>
      <c r="H67" s="16">
        <f t="shared" si="5"/>
        <v>0</v>
      </c>
      <c r="I67" s="16">
        <f t="shared" si="6"/>
        <v>0</v>
      </c>
      <c r="J67" s="8"/>
    </row>
    <row r="68" spans="1:10" ht="18" customHeight="1" x14ac:dyDescent="0.3">
      <c r="A68" s="8"/>
      <c r="B68" s="13" t="s">
        <v>60</v>
      </c>
      <c r="C68" s="21">
        <v>1</v>
      </c>
      <c r="D68" s="21"/>
      <c r="E68" s="16">
        <v>554</v>
      </c>
      <c r="F68" s="16">
        <f t="shared" si="4"/>
        <v>554</v>
      </c>
      <c r="G68" s="16">
        <v>198</v>
      </c>
      <c r="H68" s="16">
        <f t="shared" si="5"/>
        <v>198</v>
      </c>
      <c r="I68" s="16">
        <f t="shared" si="6"/>
        <v>752</v>
      </c>
      <c r="J68" s="8"/>
    </row>
    <row r="69" spans="1:10" ht="18" customHeight="1" x14ac:dyDescent="0.3">
      <c r="A69" s="8"/>
      <c r="B69" s="13" t="s">
        <v>61</v>
      </c>
      <c r="C69" s="21"/>
      <c r="D69" s="21"/>
      <c r="E69" s="16"/>
      <c r="F69" s="16">
        <f t="shared" si="4"/>
        <v>0</v>
      </c>
      <c r="G69" s="16"/>
      <c r="H69" s="16">
        <f t="shared" si="5"/>
        <v>0</v>
      </c>
      <c r="I69" s="16">
        <f t="shared" si="6"/>
        <v>0</v>
      </c>
      <c r="J69" s="8"/>
    </row>
    <row r="70" spans="1:10" ht="18" customHeight="1" x14ac:dyDescent="0.3">
      <c r="A70" s="8"/>
      <c r="B70" s="13" t="s">
        <v>62</v>
      </c>
      <c r="C70" s="21">
        <v>0.06</v>
      </c>
      <c r="D70" s="21"/>
      <c r="E70" s="16">
        <v>2072</v>
      </c>
      <c r="F70" s="16">
        <f t="shared" si="4"/>
        <v>124.32</v>
      </c>
      <c r="G70" s="16">
        <v>532</v>
      </c>
      <c r="H70" s="16">
        <f t="shared" si="5"/>
        <v>31.919999999999998</v>
      </c>
      <c r="I70" s="16">
        <f t="shared" si="6"/>
        <v>156.23999999999998</v>
      </c>
      <c r="J70" s="8"/>
    </row>
    <row r="71" spans="1:10" ht="18" customHeight="1" x14ac:dyDescent="0.3">
      <c r="A71" s="8"/>
      <c r="B71" s="13" t="s">
        <v>63</v>
      </c>
      <c r="C71" s="21">
        <v>1.01</v>
      </c>
      <c r="D71" s="21"/>
      <c r="E71" s="16">
        <v>771</v>
      </c>
      <c r="F71" s="16">
        <f t="shared" si="4"/>
        <v>778.71</v>
      </c>
      <c r="G71" s="16"/>
      <c r="H71" s="16">
        <f t="shared" si="5"/>
        <v>0</v>
      </c>
      <c r="I71" s="16">
        <f t="shared" si="6"/>
        <v>778.71</v>
      </c>
      <c r="J71" s="8"/>
    </row>
    <row r="72" spans="1:10" ht="18" customHeight="1" x14ac:dyDescent="0.3">
      <c r="A72" s="8"/>
      <c r="B72" s="13" t="s">
        <v>64</v>
      </c>
      <c r="C72" s="21">
        <v>1.68</v>
      </c>
      <c r="D72" s="21"/>
      <c r="E72" s="16"/>
      <c r="F72" s="16">
        <f t="shared" si="4"/>
        <v>0</v>
      </c>
      <c r="G72" s="16">
        <v>139</v>
      </c>
      <c r="H72" s="16">
        <f t="shared" si="5"/>
        <v>233.51999999999998</v>
      </c>
      <c r="I72" s="16">
        <f t="shared" si="6"/>
        <v>233.51999999999998</v>
      </c>
      <c r="J72" s="8"/>
    </row>
    <row r="73" spans="1:10" ht="18" customHeight="1" x14ac:dyDescent="0.3">
      <c r="A73" s="8"/>
      <c r="B73" s="13" t="s">
        <v>65</v>
      </c>
      <c r="C73" s="21">
        <v>4.1999999999999997E-3</v>
      </c>
      <c r="D73" s="21"/>
      <c r="E73" s="16">
        <v>44.86</v>
      </c>
      <c r="F73" s="16">
        <f t="shared" si="4"/>
        <v>0.188412</v>
      </c>
      <c r="G73" s="16"/>
      <c r="H73" s="16">
        <f t="shared" si="5"/>
        <v>0</v>
      </c>
      <c r="I73" s="16">
        <f t="shared" si="6"/>
        <v>0.188412</v>
      </c>
      <c r="J73" s="8"/>
    </row>
    <row r="74" spans="1:10" ht="18" customHeight="1" x14ac:dyDescent="0.3">
      <c r="A74" s="8"/>
      <c r="B74" s="13" t="s">
        <v>66</v>
      </c>
      <c r="C74" s="21">
        <v>1</v>
      </c>
      <c r="D74" s="21"/>
      <c r="E74" s="16">
        <v>1200</v>
      </c>
      <c r="F74" s="16">
        <f t="shared" si="4"/>
        <v>1200</v>
      </c>
      <c r="G74" s="16">
        <v>350</v>
      </c>
      <c r="H74" s="16">
        <f t="shared" si="5"/>
        <v>350</v>
      </c>
      <c r="I74" s="16">
        <f t="shared" si="6"/>
        <v>1550</v>
      </c>
      <c r="J74" s="8"/>
    </row>
    <row r="75" spans="1:10" ht="18" customHeight="1" x14ac:dyDescent="0.3">
      <c r="A75" s="8"/>
      <c r="B75" s="26" t="s">
        <v>67</v>
      </c>
      <c r="C75" s="21"/>
      <c r="D75" s="21"/>
      <c r="E75" s="16"/>
      <c r="F75" s="33">
        <f>SUM(F64:F74)</f>
        <v>4041.7184120000002</v>
      </c>
      <c r="G75" s="33"/>
      <c r="H75" s="33">
        <f>SUM(H64:H74)</f>
        <v>1253.48</v>
      </c>
      <c r="I75" s="18">
        <f t="shared" si="6"/>
        <v>5295.1984119999997</v>
      </c>
      <c r="J75" s="8"/>
    </row>
    <row r="76" spans="1:10" ht="18" customHeight="1" x14ac:dyDescent="0.3">
      <c r="A76" s="10"/>
      <c r="B76" s="25" t="s">
        <v>54</v>
      </c>
      <c r="C76" s="22"/>
      <c r="D76" s="22"/>
      <c r="E76" s="22"/>
      <c r="F76" s="22"/>
      <c r="G76" s="22"/>
      <c r="H76" s="22"/>
      <c r="I76" s="18">
        <f>I75</f>
        <v>5295.1984119999997</v>
      </c>
      <c r="J76" s="10"/>
    </row>
    <row r="77" spans="1:10" ht="18" customHeight="1" x14ac:dyDescent="0.3">
      <c r="A77" s="34"/>
      <c r="B77" s="35"/>
      <c r="C77" s="36"/>
      <c r="D77" s="36"/>
      <c r="E77" s="36"/>
      <c r="F77" s="36"/>
      <c r="G77" s="36"/>
      <c r="H77" s="36"/>
      <c r="I77" s="37"/>
      <c r="J77" s="34"/>
    </row>
    <row r="78" spans="1:10" ht="18" customHeight="1" x14ac:dyDescent="0.2"/>
    <row r="79" spans="1:10" ht="18" customHeight="1" x14ac:dyDescent="0.2"/>
    <row r="80" spans="1:10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  <row r="87" ht="18" customHeight="1" x14ac:dyDescent="0.2"/>
    <row r="88" ht="18" customHeight="1" x14ac:dyDescent="0.2"/>
    <row r="89" ht="18" customHeight="1" x14ac:dyDescent="0.2"/>
    <row r="90" ht="18" customHeight="1" x14ac:dyDescent="0.2"/>
    <row r="91" ht="18" customHeight="1" x14ac:dyDescent="0.2"/>
    <row r="92" ht="18" customHeight="1" x14ac:dyDescent="0.2"/>
    <row r="93" ht="18" customHeight="1" x14ac:dyDescent="0.2"/>
    <row r="94" ht="18" customHeight="1" x14ac:dyDescent="0.2"/>
    <row r="95" ht="18" customHeight="1" x14ac:dyDescent="0.2"/>
    <row r="96" ht="18" customHeight="1" x14ac:dyDescent="0.2"/>
    <row r="97" ht="18" customHeight="1" x14ac:dyDescent="0.2"/>
    <row r="98" ht="18" customHeight="1" x14ac:dyDescent="0.2"/>
    <row r="99" ht="18" customHeight="1" x14ac:dyDescent="0.2"/>
    <row r="100" ht="18" customHeight="1" x14ac:dyDescent="0.2"/>
    <row r="101" ht="18" customHeight="1" x14ac:dyDescent="0.2"/>
    <row r="102" ht="18" customHeight="1" x14ac:dyDescent="0.2"/>
    <row r="103" ht="18" customHeight="1" x14ac:dyDescent="0.2"/>
    <row r="104" ht="18" customHeight="1" x14ac:dyDescent="0.2"/>
    <row r="105" ht="18" customHeight="1" x14ac:dyDescent="0.2"/>
    <row r="106" ht="18" customHeight="1" x14ac:dyDescent="0.2"/>
    <row r="107" ht="18" customHeight="1" x14ac:dyDescent="0.2"/>
    <row r="108" ht="18" customHeight="1" x14ac:dyDescent="0.2"/>
    <row r="109" ht="18" customHeight="1" x14ac:dyDescent="0.2"/>
    <row r="110" ht="18" customHeight="1" x14ac:dyDescent="0.2"/>
    <row r="111" ht="18" customHeight="1" x14ac:dyDescent="0.2"/>
    <row r="112" ht="18" customHeight="1" x14ac:dyDescent="0.2"/>
    <row r="113" ht="18" customHeight="1" x14ac:dyDescent="0.2"/>
    <row r="114" ht="18" customHeight="1" x14ac:dyDescent="0.2"/>
  </sheetData>
  <mergeCells count="9">
    <mergeCell ref="E61:F61"/>
    <mergeCell ref="G61:H61"/>
    <mergeCell ref="E7:F7"/>
    <mergeCell ref="G7:H7"/>
    <mergeCell ref="A1:I1"/>
    <mergeCell ref="E19:F19"/>
    <mergeCell ref="G19:H19"/>
    <mergeCell ref="E34:F34"/>
    <mergeCell ref="G34:H34"/>
  </mergeCells>
  <pageMargins left="0.39370078740157483" right="0.19685039370078741" top="0.74803149606299213" bottom="0.59055118110236227" header="0.31496062992125984" footer="0.31496062992125984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A3843-BF9B-48D5-A928-EAA41281C2D9}">
  <sheetPr>
    <pageSetUpPr fitToPage="1"/>
  </sheetPr>
  <dimension ref="A1:J88"/>
  <sheetViews>
    <sheetView tabSelected="1" view="pageBreakPreview" topLeftCell="A31" zoomScale="115" zoomScaleNormal="100" zoomScaleSheetLayoutView="115" workbookViewId="0">
      <selection activeCell="J48" sqref="J48"/>
    </sheetView>
  </sheetViews>
  <sheetFormatPr defaultRowHeight="14.25" x14ac:dyDescent="0.2"/>
  <cols>
    <col min="2" max="2" width="39.625" customWidth="1"/>
    <col min="3" max="3" width="9.625" bestFit="1" customWidth="1"/>
    <col min="5" max="5" width="14" customWidth="1"/>
    <col min="6" max="6" width="18.25" bestFit="1" customWidth="1"/>
    <col min="7" max="7" width="13.75" customWidth="1"/>
    <col min="8" max="8" width="13.375" customWidth="1"/>
    <col min="9" max="9" width="18.375" customWidth="1"/>
    <col min="10" max="10" width="17.625" customWidth="1"/>
  </cols>
  <sheetData>
    <row r="1" spans="1:10" ht="23.25" x14ac:dyDescent="0.3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" t="s">
        <v>33</v>
      </c>
    </row>
    <row r="2" spans="1:10" ht="18" customHeight="1" x14ac:dyDescent="0.3">
      <c r="A2" s="1" t="s">
        <v>1</v>
      </c>
      <c r="B2" s="1"/>
      <c r="C2" s="1" t="s">
        <v>6</v>
      </c>
      <c r="D2" s="1"/>
      <c r="E2" s="1"/>
      <c r="F2" s="1"/>
      <c r="G2" s="1"/>
      <c r="H2" s="1"/>
      <c r="I2" s="1"/>
      <c r="J2" s="1"/>
    </row>
    <row r="3" spans="1:10" ht="18" customHeight="1" x14ac:dyDescent="0.3">
      <c r="A3" s="1" t="s">
        <v>2</v>
      </c>
      <c r="B3" s="1"/>
      <c r="C3" s="1" t="s">
        <v>7</v>
      </c>
      <c r="D3" s="1"/>
      <c r="E3" s="1"/>
      <c r="F3" s="1"/>
      <c r="G3" s="1"/>
      <c r="H3" s="1"/>
      <c r="I3" s="1"/>
      <c r="J3" s="1"/>
    </row>
    <row r="4" spans="1:10" ht="18" customHeight="1" x14ac:dyDescent="0.3">
      <c r="A4" s="1" t="s">
        <v>3</v>
      </c>
      <c r="B4" s="1"/>
      <c r="C4" s="1" t="s">
        <v>8</v>
      </c>
      <c r="D4" s="1"/>
      <c r="E4" s="1"/>
      <c r="F4" s="1"/>
      <c r="G4" s="1"/>
      <c r="H4" s="1"/>
      <c r="I4" s="1"/>
      <c r="J4" s="1"/>
    </row>
    <row r="5" spans="1:10" ht="18" customHeight="1" x14ac:dyDescent="0.3">
      <c r="A5" s="1" t="s">
        <v>4</v>
      </c>
      <c r="B5" s="1"/>
      <c r="C5" s="1" t="s">
        <v>9</v>
      </c>
      <c r="D5" s="1"/>
      <c r="E5" s="1"/>
      <c r="F5" s="1"/>
      <c r="G5" s="1"/>
      <c r="H5" s="1" t="s">
        <v>22</v>
      </c>
      <c r="I5" s="1"/>
      <c r="J5" s="1"/>
    </row>
    <row r="6" spans="1:10" ht="18" customHeight="1" x14ac:dyDescent="0.3">
      <c r="A6" s="1" t="s">
        <v>5</v>
      </c>
      <c r="B6" s="1"/>
      <c r="C6" s="1" t="s">
        <v>10</v>
      </c>
      <c r="D6" s="1"/>
      <c r="E6" s="1"/>
      <c r="F6" s="1"/>
      <c r="G6" s="1"/>
      <c r="H6" s="1"/>
      <c r="I6" s="1"/>
      <c r="J6" s="1"/>
    </row>
    <row r="7" spans="1:10" ht="18" customHeight="1" x14ac:dyDescent="0.3">
      <c r="A7" s="4" t="s">
        <v>11</v>
      </c>
      <c r="B7" s="4" t="s">
        <v>12</v>
      </c>
      <c r="C7" s="4" t="s">
        <v>13</v>
      </c>
      <c r="D7" s="4" t="s">
        <v>14</v>
      </c>
      <c r="E7" s="27" t="s">
        <v>15</v>
      </c>
      <c r="F7" s="28"/>
      <c r="G7" s="27" t="s">
        <v>18</v>
      </c>
      <c r="H7" s="29"/>
      <c r="I7" s="4" t="s">
        <v>19</v>
      </c>
      <c r="J7" s="4" t="s">
        <v>21</v>
      </c>
    </row>
    <row r="8" spans="1:10" ht="18" customHeight="1" x14ac:dyDescent="0.3">
      <c r="A8" s="5"/>
      <c r="B8" s="5"/>
      <c r="C8" s="5"/>
      <c r="D8" s="5"/>
      <c r="E8" s="6" t="s">
        <v>16</v>
      </c>
      <c r="F8" s="6" t="s">
        <v>17</v>
      </c>
      <c r="G8" s="6" t="s">
        <v>16</v>
      </c>
      <c r="H8" s="6" t="s">
        <v>17</v>
      </c>
      <c r="I8" s="5" t="s">
        <v>20</v>
      </c>
      <c r="J8" s="5"/>
    </row>
    <row r="9" spans="1:10" ht="18" customHeight="1" x14ac:dyDescent="0.3">
      <c r="A9" s="11">
        <v>1</v>
      </c>
      <c r="B9" s="12" t="s">
        <v>23</v>
      </c>
      <c r="C9" s="11">
        <v>1</v>
      </c>
      <c r="D9" s="11" t="s">
        <v>25</v>
      </c>
      <c r="E9" s="15">
        <v>53000</v>
      </c>
      <c r="F9" s="15">
        <v>53000</v>
      </c>
      <c r="G9" s="15">
        <v>2500</v>
      </c>
      <c r="H9" s="15">
        <v>2500</v>
      </c>
      <c r="I9" s="15">
        <v>55500</v>
      </c>
      <c r="J9" s="12"/>
    </row>
    <row r="10" spans="1:10" ht="18" customHeight="1" x14ac:dyDescent="0.3">
      <c r="A10" s="13"/>
      <c r="B10" s="13" t="s">
        <v>24</v>
      </c>
      <c r="C10" s="13"/>
      <c r="D10" s="13"/>
      <c r="E10" s="16"/>
      <c r="F10" s="16"/>
      <c r="G10" s="16"/>
      <c r="H10" s="16"/>
      <c r="I10" s="16"/>
      <c r="J10" s="13"/>
    </row>
    <row r="11" spans="1:10" ht="18" customHeight="1" x14ac:dyDescent="0.3">
      <c r="A11" s="14"/>
      <c r="B11" s="19" t="s">
        <v>26</v>
      </c>
      <c r="C11" s="14"/>
      <c r="D11" s="14"/>
      <c r="E11" s="17"/>
      <c r="F11" s="18">
        <f>SUM(F9:F10)</f>
        <v>53000</v>
      </c>
      <c r="G11" s="17"/>
      <c r="H11" s="18">
        <f>SUM(H9:H10)</f>
        <v>2500</v>
      </c>
      <c r="I11" s="18">
        <f>SUM(I9:I10)</f>
        <v>55500</v>
      </c>
      <c r="J11" s="14"/>
    </row>
    <row r="12" spans="1:10" ht="18" customHeight="1" x14ac:dyDescent="0.3">
      <c r="A12" s="2">
        <v>2</v>
      </c>
      <c r="B12" s="12" t="s">
        <v>28</v>
      </c>
      <c r="C12" s="12"/>
      <c r="D12" s="12"/>
      <c r="E12" s="12"/>
      <c r="F12" s="12"/>
      <c r="G12" s="12"/>
      <c r="H12" s="12"/>
      <c r="I12" s="12"/>
      <c r="J12" s="7"/>
    </row>
    <row r="13" spans="1:10" ht="18" customHeight="1" x14ac:dyDescent="0.3">
      <c r="A13" s="8"/>
      <c r="B13" s="13" t="s">
        <v>29</v>
      </c>
      <c r="C13" s="21">
        <v>1</v>
      </c>
      <c r="D13" s="21" t="s">
        <v>25</v>
      </c>
      <c r="E13" s="16">
        <v>16500</v>
      </c>
      <c r="F13" s="16">
        <v>16500</v>
      </c>
      <c r="G13" s="16">
        <v>1500</v>
      </c>
      <c r="H13" s="16">
        <v>1500</v>
      </c>
      <c r="I13" s="16">
        <v>18000</v>
      </c>
      <c r="J13" s="8"/>
    </row>
    <row r="14" spans="1:10" ht="18" customHeight="1" x14ac:dyDescent="0.3">
      <c r="A14" s="8"/>
      <c r="B14" s="13" t="s">
        <v>31</v>
      </c>
      <c r="C14" s="21"/>
      <c r="D14" s="21"/>
      <c r="E14" s="16"/>
      <c r="F14" s="16"/>
      <c r="G14" s="16"/>
      <c r="H14" s="16"/>
      <c r="I14" s="16"/>
      <c r="J14" s="8"/>
    </row>
    <row r="15" spans="1:10" ht="18" customHeight="1" x14ac:dyDescent="0.3">
      <c r="A15" s="8"/>
      <c r="B15" s="13" t="s">
        <v>30</v>
      </c>
      <c r="C15" s="21">
        <v>1</v>
      </c>
      <c r="D15" s="21" t="s">
        <v>25</v>
      </c>
      <c r="E15" s="16">
        <v>5500</v>
      </c>
      <c r="F15" s="16">
        <v>5500</v>
      </c>
      <c r="G15" s="16">
        <v>1500</v>
      </c>
      <c r="H15" s="16">
        <v>1500</v>
      </c>
      <c r="I15" s="16">
        <v>7000</v>
      </c>
      <c r="J15" s="8"/>
    </row>
    <row r="16" spans="1:10" ht="18" customHeight="1" x14ac:dyDescent="0.3">
      <c r="A16" s="8"/>
      <c r="B16" s="13" t="s">
        <v>32</v>
      </c>
      <c r="C16" s="13"/>
      <c r="D16" s="13"/>
      <c r="E16" s="13"/>
      <c r="F16" s="16"/>
      <c r="G16" s="16"/>
      <c r="H16" s="16"/>
      <c r="I16" s="16"/>
      <c r="J16" s="8"/>
    </row>
    <row r="17" spans="1:10" ht="18" customHeight="1" x14ac:dyDescent="0.3">
      <c r="A17" s="9"/>
      <c r="B17" s="19" t="s">
        <v>26</v>
      </c>
      <c r="C17" s="14"/>
      <c r="D17" s="14"/>
      <c r="E17" s="14"/>
      <c r="F17" s="18">
        <f>SUM(F13:F16)</f>
        <v>22000</v>
      </c>
      <c r="G17" s="18"/>
      <c r="H17" s="18">
        <f>SUM(H13:H16)</f>
        <v>3000</v>
      </c>
      <c r="I17" s="18">
        <f>SUM(I13:I16)</f>
        <v>25000</v>
      </c>
      <c r="J17" s="9"/>
    </row>
    <row r="18" spans="1:10" ht="18" customHeight="1" x14ac:dyDescent="0.3">
      <c r="A18" s="2">
        <v>3</v>
      </c>
      <c r="B18" s="23" t="s">
        <v>34</v>
      </c>
      <c r="C18" s="12"/>
      <c r="D18" s="12"/>
      <c r="E18" s="12"/>
      <c r="F18" s="12"/>
      <c r="G18" s="12"/>
      <c r="H18" s="12"/>
      <c r="I18" s="12"/>
      <c r="J18" s="7"/>
    </row>
    <row r="19" spans="1:10" ht="18" customHeight="1" x14ac:dyDescent="0.3">
      <c r="A19" s="8"/>
      <c r="B19" s="13" t="s">
        <v>35</v>
      </c>
      <c r="C19" s="31">
        <v>2</v>
      </c>
      <c r="D19" s="21" t="s">
        <v>69</v>
      </c>
      <c r="E19" s="16">
        <v>709.65</v>
      </c>
      <c r="F19" s="16">
        <f>C19*E19</f>
        <v>1419.3</v>
      </c>
      <c r="G19" s="16">
        <v>340</v>
      </c>
      <c r="H19" s="16">
        <f>C19*G19</f>
        <v>680</v>
      </c>
      <c r="I19" s="16">
        <f>F19+H19</f>
        <v>2099.3000000000002</v>
      </c>
      <c r="J19" s="8"/>
    </row>
    <row r="20" spans="1:10" ht="18" customHeight="1" x14ac:dyDescent="0.3">
      <c r="A20" s="8"/>
      <c r="B20" s="13" t="s">
        <v>36</v>
      </c>
      <c r="C20" s="31">
        <v>3</v>
      </c>
      <c r="D20" s="21" t="s">
        <v>69</v>
      </c>
      <c r="E20" s="16">
        <v>386.92</v>
      </c>
      <c r="F20" s="16">
        <f t="shared" ref="F20:F36" si="0">C20*E20</f>
        <v>1160.76</v>
      </c>
      <c r="G20" s="16">
        <v>210</v>
      </c>
      <c r="H20" s="16">
        <f t="shared" ref="H20:H35" si="1">C20*G20</f>
        <v>630</v>
      </c>
      <c r="I20" s="16">
        <f t="shared" ref="I20:I37" si="2">F20+H20</f>
        <v>1790.76</v>
      </c>
      <c r="J20" s="8"/>
    </row>
    <row r="21" spans="1:10" ht="18" customHeight="1" x14ac:dyDescent="0.3">
      <c r="A21" s="8"/>
      <c r="B21" s="13" t="s">
        <v>37</v>
      </c>
      <c r="C21" s="31">
        <v>4</v>
      </c>
      <c r="D21" s="21" t="s">
        <v>70</v>
      </c>
      <c r="E21" s="16">
        <v>215</v>
      </c>
      <c r="F21" s="16">
        <f t="shared" si="0"/>
        <v>860</v>
      </c>
      <c r="G21" s="16">
        <v>68.25</v>
      </c>
      <c r="H21" s="16">
        <f t="shared" si="1"/>
        <v>273</v>
      </c>
      <c r="I21" s="16">
        <f t="shared" si="2"/>
        <v>1133</v>
      </c>
      <c r="J21" s="8" t="s">
        <v>68</v>
      </c>
    </row>
    <row r="22" spans="1:10" ht="18" customHeight="1" x14ac:dyDescent="0.3">
      <c r="A22" s="8"/>
      <c r="B22" s="13" t="s">
        <v>38</v>
      </c>
      <c r="C22" s="31">
        <v>16</v>
      </c>
      <c r="D22" s="21" t="s">
        <v>70</v>
      </c>
      <c r="E22" s="16">
        <v>75</v>
      </c>
      <c r="F22" s="16">
        <f t="shared" si="0"/>
        <v>1200</v>
      </c>
      <c r="G22" s="16">
        <v>22.75</v>
      </c>
      <c r="H22" s="16">
        <f t="shared" si="1"/>
        <v>364</v>
      </c>
      <c r="I22" s="16">
        <f t="shared" si="2"/>
        <v>1564</v>
      </c>
      <c r="J22" s="8" t="s">
        <v>68</v>
      </c>
    </row>
    <row r="23" spans="1:10" ht="18" customHeight="1" x14ac:dyDescent="0.3">
      <c r="A23" s="8"/>
      <c r="B23" s="13" t="s">
        <v>39</v>
      </c>
      <c r="C23" s="31">
        <v>1</v>
      </c>
      <c r="D23" s="21" t="s">
        <v>71</v>
      </c>
      <c r="E23" s="16">
        <v>700</v>
      </c>
      <c r="F23" s="16">
        <f t="shared" si="0"/>
        <v>700</v>
      </c>
      <c r="G23" s="16"/>
      <c r="H23" s="16"/>
      <c r="I23" s="16">
        <f t="shared" si="2"/>
        <v>700</v>
      </c>
      <c r="J23" s="8"/>
    </row>
    <row r="24" spans="1:10" ht="18" customHeight="1" x14ac:dyDescent="0.3">
      <c r="A24" s="8"/>
      <c r="B24" s="13" t="s">
        <v>40</v>
      </c>
      <c r="C24" s="31"/>
      <c r="D24" s="21"/>
      <c r="E24" s="16"/>
      <c r="F24" s="16"/>
      <c r="G24" s="16"/>
      <c r="H24" s="16"/>
      <c r="I24" s="16"/>
      <c r="J24" s="8"/>
    </row>
    <row r="25" spans="1:10" ht="18" customHeight="1" x14ac:dyDescent="0.3">
      <c r="A25" s="8"/>
      <c r="B25" s="13" t="s">
        <v>41</v>
      </c>
      <c r="C25" s="31">
        <v>2</v>
      </c>
      <c r="D25" s="21" t="s">
        <v>72</v>
      </c>
      <c r="E25" s="16">
        <v>700.93</v>
      </c>
      <c r="F25" s="16">
        <f t="shared" si="0"/>
        <v>1401.86</v>
      </c>
      <c r="G25" s="16">
        <v>38</v>
      </c>
      <c r="H25" s="16">
        <f t="shared" si="1"/>
        <v>76</v>
      </c>
      <c r="I25" s="16">
        <f t="shared" si="2"/>
        <v>1477.86</v>
      </c>
      <c r="J25" s="8"/>
    </row>
    <row r="26" spans="1:10" ht="18" customHeight="1" x14ac:dyDescent="0.3">
      <c r="A26" s="8"/>
      <c r="B26" s="24" t="s">
        <v>42</v>
      </c>
      <c r="C26" s="21"/>
      <c r="D26" s="21"/>
      <c r="E26" s="16"/>
      <c r="F26" s="33">
        <f>SUM(F19:F25)</f>
        <v>6741.9199999999992</v>
      </c>
      <c r="G26" s="16"/>
      <c r="H26" s="33">
        <f>SUM(H19:H25)</f>
        <v>2023</v>
      </c>
      <c r="I26" s="33">
        <f t="shared" si="2"/>
        <v>8764.9199999999983</v>
      </c>
      <c r="J26" s="8"/>
    </row>
    <row r="27" spans="1:10" ht="18" customHeight="1" x14ac:dyDescent="0.3">
      <c r="A27" s="8"/>
      <c r="B27" s="24" t="s">
        <v>43</v>
      </c>
      <c r="C27" s="21"/>
      <c r="D27" s="21"/>
      <c r="E27" s="16"/>
      <c r="F27" s="16"/>
      <c r="G27" s="16"/>
      <c r="H27" s="16"/>
      <c r="I27" s="16"/>
      <c r="J27" s="8"/>
    </row>
    <row r="28" spans="1:10" ht="18" customHeight="1" x14ac:dyDescent="0.3">
      <c r="A28" s="8"/>
      <c r="B28" s="24" t="s">
        <v>44</v>
      </c>
      <c r="C28" s="21"/>
      <c r="D28" s="21"/>
      <c r="E28" s="16"/>
      <c r="F28" s="16"/>
      <c r="G28" s="16"/>
      <c r="H28" s="16"/>
      <c r="I28" s="16"/>
      <c r="J28" s="8"/>
    </row>
    <row r="29" spans="1:10" ht="18" customHeight="1" x14ac:dyDescent="0.3">
      <c r="A29" s="8"/>
      <c r="B29" s="13" t="s">
        <v>45</v>
      </c>
      <c r="C29" s="21">
        <v>0.14000000000000001</v>
      </c>
      <c r="D29" s="21" t="s">
        <v>73</v>
      </c>
      <c r="E29" s="16">
        <v>2072</v>
      </c>
      <c r="F29" s="16">
        <f>C29*E29</f>
        <v>290.08000000000004</v>
      </c>
      <c r="G29" s="16">
        <v>532</v>
      </c>
      <c r="H29" s="16">
        <f t="shared" si="1"/>
        <v>74.48</v>
      </c>
      <c r="I29" s="16">
        <f t="shared" si="2"/>
        <v>364.56000000000006</v>
      </c>
      <c r="J29" s="8"/>
    </row>
    <row r="30" spans="1:10" ht="18" customHeight="1" x14ac:dyDescent="0.3">
      <c r="A30" s="8"/>
      <c r="B30" s="13" t="s">
        <v>46</v>
      </c>
      <c r="C30" s="21">
        <v>1.1499999999999999</v>
      </c>
      <c r="D30" s="21" t="s">
        <v>74</v>
      </c>
      <c r="E30" s="16">
        <v>771.03</v>
      </c>
      <c r="F30" s="16">
        <f t="shared" si="0"/>
        <v>886.68449999999984</v>
      </c>
      <c r="G30" s="16"/>
      <c r="H30" s="16"/>
      <c r="I30" s="16">
        <f t="shared" si="2"/>
        <v>886.68449999999984</v>
      </c>
      <c r="J30" s="8"/>
    </row>
    <row r="31" spans="1:10" ht="18" customHeight="1" x14ac:dyDescent="0.3">
      <c r="A31" s="8"/>
      <c r="B31" s="13" t="s">
        <v>47</v>
      </c>
      <c r="C31" s="21">
        <v>1.92</v>
      </c>
      <c r="D31" s="21" t="s">
        <v>75</v>
      </c>
      <c r="E31" s="16"/>
      <c r="F31" s="16"/>
      <c r="G31" s="16">
        <v>139</v>
      </c>
      <c r="H31" s="16">
        <f t="shared" si="1"/>
        <v>266.88</v>
      </c>
      <c r="I31" s="16">
        <f t="shared" si="2"/>
        <v>266.88</v>
      </c>
      <c r="J31" s="8"/>
    </row>
    <row r="32" spans="1:10" ht="18" customHeight="1" x14ac:dyDescent="0.3">
      <c r="A32" s="8"/>
      <c r="B32" s="13" t="s">
        <v>48</v>
      </c>
      <c r="C32" s="21">
        <v>0.48</v>
      </c>
      <c r="D32" s="21" t="s">
        <v>76</v>
      </c>
      <c r="E32" s="13">
        <v>44.86</v>
      </c>
      <c r="F32" s="16">
        <f t="shared" si="0"/>
        <v>21.532799999999998</v>
      </c>
      <c r="G32" s="16"/>
      <c r="H32" s="16"/>
      <c r="I32" s="16">
        <f t="shared" si="2"/>
        <v>21.532799999999998</v>
      </c>
      <c r="J32" s="8"/>
    </row>
    <row r="33" spans="1:10" ht="18" customHeight="1" x14ac:dyDescent="0.3">
      <c r="A33" s="8"/>
      <c r="B33" s="13" t="s">
        <v>49</v>
      </c>
      <c r="C33" s="13"/>
      <c r="D33" s="21"/>
      <c r="E33" s="13"/>
      <c r="F33" s="16"/>
      <c r="G33" s="16"/>
      <c r="H33" s="16"/>
      <c r="I33" s="16"/>
      <c r="J33" s="8"/>
    </row>
    <row r="34" spans="1:10" ht="18" customHeight="1" x14ac:dyDescent="0.3">
      <c r="A34" s="8"/>
      <c r="B34" s="13" t="s">
        <v>50</v>
      </c>
      <c r="C34" s="31">
        <v>5.4</v>
      </c>
      <c r="D34" s="21" t="s">
        <v>76</v>
      </c>
      <c r="E34" s="13">
        <v>22.95</v>
      </c>
      <c r="F34" s="16">
        <f t="shared" si="0"/>
        <v>123.93</v>
      </c>
      <c r="G34" s="16">
        <v>4.4000000000000004</v>
      </c>
      <c r="H34" s="16">
        <f t="shared" si="1"/>
        <v>23.760000000000005</v>
      </c>
      <c r="I34" s="16">
        <f t="shared" si="2"/>
        <v>147.69</v>
      </c>
      <c r="J34" s="8"/>
    </row>
    <row r="35" spans="1:10" ht="18" customHeight="1" x14ac:dyDescent="0.3">
      <c r="A35" s="8"/>
      <c r="B35" s="13" t="s">
        <v>51</v>
      </c>
      <c r="C35" s="31">
        <v>1.5</v>
      </c>
      <c r="D35" s="21" t="s">
        <v>76</v>
      </c>
      <c r="E35" s="13">
        <v>23.26</v>
      </c>
      <c r="F35" s="16">
        <f t="shared" si="0"/>
        <v>34.89</v>
      </c>
      <c r="G35" s="16">
        <v>4.4000000000000004</v>
      </c>
      <c r="H35" s="16">
        <f t="shared" si="1"/>
        <v>6.6000000000000005</v>
      </c>
      <c r="I35" s="16">
        <f t="shared" si="2"/>
        <v>41.49</v>
      </c>
      <c r="J35" s="8"/>
    </row>
    <row r="36" spans="1:10" ht="18" customHeight="1" x14ac:dyDescent="0.3">
      <c r="A36" s="8"/>
      <c r="B36" s="13" t="s">
        <v>52</v>
      </c>
      <c r="C36" s="31">
        <v>1</v>
      </c>
      <c r="D36" s="21" t="s">
        <v>76</v>
      </c>
      <c r="E36" s="13">
        <v>51.4</v>
      </c>
      <c r="F36" s="16">
        <f t="shared" si="0"/>
        <v>51.4</v>
      </c>
      <c r="G36" s="16"/>
      <c r="H36" s="16"/>
      <c r="I36" s="16">
        <f t="shared" si="2"/>
        <v>51.4</v>
      </c>
      <c r="J36" s="8"/>
    </row>
    <row r="37" spans="1:10" ht="18" customHeight="1" x14ac:dyDescent="0.3">
      <c r="A37" s="8"/>
      <c r="B37" s="24" t="s">
        <v>53</v>
      </c>
      <c r="C37" s="31"/>
      <c r="D37" s="13"/>
      <c r="E37" s="13"/>
      <c r="F37" s="33">
        <f>SUM(F29:F36)</f>
        <v>1408.5173</v>
      </c>
      <c r="G37" s="33"/>
      <c r="H37" s="33">
        <f t="shared" ref="H37" si="3">SUM(H29:H36)</f>
        <v>371.72</v>
      </c>
      <c r="I37" s="33">
        <f t="shared" si="2"/>
        <v>1780.2373</v>
      </c>
      <c r="J37" s="8"/>
    </row>
    <row r="38" spans="1:10" ht="18" customHeight="1" x14ac:dyDescent="0.3">
      <c r="A38" s="9"/>
      <c r="B38" s="19" t="s">
        <v>26</v>
      </c>
      <c r="C38" s="32"/>
      <c r="D38" s="14"/>
      <c r="E38" s="14"/>
      <c r="F38" s="18">
        <f>F37+F26</f>
        <v>8150.4372999999996</v>
      </c>
      <c r="G38" s="18"/>
      <c r="H38" s="18">
        <f>H37+H26</f>
        <v>2394.7200000000003</v>
      </c>
      <c r="I38" s="18">
        <f>F38+H38</f>
        <v>10545.157299999999</v>
      </c>
      <c r="J38" s="9"/>
    </row>
    <row r="39" spans="1:10" ht="18" customHeight="1" x14ac:dyDescent="0.3">
      <c r="A39" s="2">
        <v>4</v>
      </c>
      <c r="B39" s="23" t="s">
        <v>55</v>
      </c>
      <c r="C39" s="12"/>
      <c r="D39" s="12"/>
      <c r="E39" s="12"/>
      <c r="F39" s="12"/>
      <c r="G39" s="12"/>
      <c r="H39" s="12"/>
      <c r="I39" s="12"/>
      <c r="J39" s="7"/>
    </row>
    <row r="40" spans="1:10" ht="18" customHeight="1" x14ac:dyDescent="0.3">
      <c r="A40" s="8"/>
      <c r="B40" s="13" t="s">
        <v>56</v>
      </c>
      <c r="C40" s="38">
        <v>1</v>
      </c>
      <c r="D40" s="21"/>
      <c r="E40" s="16">
        <v>1106</v>
      </c>
      <c r="F40" s="16">
        <f>C40*E40</f>
        <v>1106</v>
      </c>
      <c r="G40" s="16">
        <v>350.04</v>
      </c>
      <c r="H40" s="16">
        <f>C40*G40</f>
        <v>350.04</v>
      </c>
      <c r="I40" s="16">
        <f>F40+H40</f>
        <v>1456.04</v>
      </c>
      <c r="J40" s="8" t="s">
        <v>68</v>
      </c>
    </row>
    <row r="41" spans="1:10" ht="18" customHeight="1" x14ac:dyDescent="0.3">
      <c r="A41" s="8"/>
      <c r="B41" s="13" t="s">
        <v>57</v>
      </c>
      <c r="C41" s="38"/>
      <c r="D41" s="21"/>
      <c r="E41" s="16"/>
      <c r="F41" s="16"/>
      <c r="G41" s="16"/>
      <c r="H41" s="16"/>
      <c r="I41" s="16"/>
      <c r="J41" s="8"/>
    </row>
    <row r="42" spans="1:10" ht="18" customHeight="1" x14ac:dyDescent="0.3">
      <c r="A42" s="8"/>
      <c r="B42" s="13" t="s">
        <v>58</v>
      </c>
      <c r="C42" s="38">
        <v>2</v>
      </c>
      <c r="D42" s="21"/>
      <c r="E42" s="16">
        <v>139.25</v>
      </c>
      <c r="F42" s="16">
        <f t="shared" ref="F42:F50" si="4">C42*E42</f>
        <v>278.5</v>
      </c>
      <c r="G42" s="16">
        <v>45</v>
      </c>
      <c r="H42" s="16">
        <f t="shared" ref="H42:H50" si="5">C42*G42</f>
        <v>90</v>
      </c>
      <c r="I42" s="16">
        <f t="shared" ref="I42:I51" si="6">F42+H42</f>
        <v>368.5</v>
      </c>
      <c r="J42" s="8"/>
    </row>
    <row r="43" spans="1:10" ht="18" customHeight="1" x14ac:dyDescent="0.3">
      <c r="A43" s="8"/>
      <c r="B43" s="13" t="s">
        <v>59</v>
      </c>
      <c r="C43" s="38"/>
      <c r="D43" s="21"/>
      <c r="E43" s="16"/>
      <c r="F43" s="16"/>
      <c r="G43" s="16"/>
      <c r="H43" s="16"/>
      <c r="I43" s="16"/>
      <c r="J43" s="8"/>
    </row>
    <row r="44" spans="1:10" ht="18" customHeight="1" x14ac:dyDescent="0.3">
      <c r="A44" s="8"/>
      <c r="B44" s="13" t="s">
        <v>60</v>
      </c>
      <c r="C44" s="38">
        <v>1</v>
      </c>
      <c r="D44" s="21"/>
      <c r="E44" s="16">
        <v>554</v>
      </c>
      <c r="F44" s="16">
        <f t="shared" si="4"/>
        <v>554</v>
      </c>
      <c r="G44" s="16">
        <v>198</v>
      </c>
      <c r="H44" s="16">
        <f t="shared" si="5"/>
        <v>198</v>
      </c>
      <c r="I44" s="16">
        <f t="shared" si="6"/>
        <v>752</v>
      </c>
      <c r="J44" s="8" t="s">
        <v>68</v>
      </c>
    </row>
    <row r="45" spans="1:10" ht="18" customHeight="1" x14ac:dyDescent="0.3">
      <c r="A45" s="8"/>
      <c r="B45" s="13" t="s">
        <v>61</v>
      </c>
      <c r="C45" s="38"/>
      <c r="D45" s="21"/>
      <c r="E45" s="16"/>
      <c r="F45" s="16"/>
      <c r="G45" s="16"/>
      <c r="H45" s="16"/>
      <c r="I45" s="16"/>
      <c r="J45" s="8"/>
    </row>
    <row r="46" spans="1:10" ht="18" customHeight="1" x14ac:dyDescent="0.3">
      <c r="A46" s="8"/>
      <c r="B46" s="13" t="s">
        <v>62</v>
      </c>
      <c r="C46" s="38">
        <v>0.06</v>
      </c>
      <c r="D46" s="21"/>
      <c r="E46" s="16">
        <v>2072</v>
      </c>
      <c r="F46" s="16">
        <f t="shared" si="4"/>
        <v>124.32</v>
      </c>
      <c r="G46" s="16">
        <v>532</v>
      </c>
      <c r="H46" s="16">
        <f t="shared" si="5"/>
        <v>31.919999999999998</v>
      </c>
      <c r="I46" s="16">
        <f t="shared" si="6"/>
        <v>156.23999999999998</v>
      </c>
      <c r="J46" s="8"/>
    </row>
    <row r="47" spans="1:10" ht="18" customHeight="1" x14ac:dyDescent="0.3">
      <c r="A47" s="8"/>
      <c r="B47" s="13" t="s">
        <v>63</v>
      </c>
      <c r="C47" s="38">
        <v>1.01</v>
      </c>
      <c r="D47" s="21"/>
      <c r="E47" s="16">
        <v>771</v>
      </c>
      <c r="F47" s="16">
        <f t="shared" si="4"/>
        <v>778.71</v>
      </c>
      <c r="G47" s="16"/>
      <c r="H47" s="16"/>
      <c r="I47" s="16">
        <f t="shared" si="6"/>
        <v>778.71</v>
      </c>
      <c r="J47" s="8"/>
    </row>
    <row r="48" spans="1:10" ht="18" customHeight="1" x14ac:dyDescent="0.3">
      <c r="A48" s="8"/>
      <c r="B48" s="13" t="s">
        <v>64</v>
      </c>
      <c r="C48" s="38">
        <v>1.68</v>
      </c>
      <c r="D48" s="21"/>
      <c r="E48" s="16"/>
      <c r="F48" s="16"/>
      <c r="G48" s="16">
        <v>139</v>
      </c>
      <c r="H48" s="16">
        <f t="shared" si="5"/>
        <v>233.51999999999998</v>
      </c>
      <c r="I48" s="16">
        <f t="shared" si="6"/>
        <v>233.51999999999998</v>
      </c>
      <c r="J48" s="8"/>
    </row>
    <row r="49" spans="1:10" ht="18" customHeight="1" x14ac:dyDescent="0.3">
      <c r="A49" s="8"/>
      <c r="B49" s="13" t="s">
        <v>65</v>
      </c>
      <c r="C49" s="38">
        <v>4.1999999999999997E-3</v>
      </c>
      <c r="D49" s="21"/>
      <c r="E49" s="16">
        <v>44.86</v>
      </c>
      <c r="F49" s="16">
        <f t="shared" si="4"/>
        <v>0.188412</v>
      </c>
      <c r="G49" s="16"/>
      <c r="H49" s="16"/>
      <c r="I49" s="16">
        <f t="shared" si="6"/>
        <v>0.188412</v>
      </c>
      <c r="J49" s="8"/>
    </row>
    <row r="50" spans="1:10" ht="18" customHeight="1" x14ac:dyDescent="0.3">
      <c r="A50" s="8"/>
      <c r="B50" s="13" t="s">
        <v>66</v>
      </c>
      <c r="C50" s="38">
        <v>1</v>
      </c>
      <c r="D50" s="21"/>
      <c r="E50" s="16">
        <v>1200</v>
      </c>
      <c r="F50" s="16">
        <f t="shared" si="4"/>
        <v>1200</v>
      </c>
      <c r="G50" s="16">
        <v>350</v>
      </c>
      <c r="H50" s="16">
        <f t="shared" si="5"/>
        <v>350</v>
      </c>
      <c r="I50" s="16">
        <f t="shared" si="6"/>
        <v>1550</v>
      </c>
      <c r="J50" s="8"/>
    </row>
    <row r="51" spans="1:10" ht="18" customHeight="1" x14ac:dyDescent="0.3">
      <c r="A51" s="8"/>
      <c r="B51" s="26" t="s">
        <v>67</v>
      </c>
      <c r="C51" s="21"/>
      <c r="D51" s="21"/>
      <c r="E51" s="16"/>
      <c r="F51" s="33">
        <f>SUM(F40:F50)</f>
        <v>4041.7184120000002</v>
      </c>
      <c r="G51" s="33"/>
      <c r="H51" s="33">
        <f>SUM(H40:H50)</f>
        <v>1253.48</v>
      </c>
      <c r="I51" s="18">
        <f t="shared" si="6"/>
        <v>5295.1984119999997</v>
      </c>
      <c r="J51" s="8"/>
    </row>
    <row r="52" spans="1:10" ht="18" customHeight="1" x14ac:dyDescent="0.3">
      <c r="A52" s="10"/>
      <c r="B52" s="25" t="s">
        <v>54</v>
      </c>
      <c r="C52" s="22"/>
      <c r="D52" s="22"/>
      <c r="E52" s="22"/>
      <c r="F52" s="22"/>
      <c r="G52" s="22"/>
      <c r="H52" s="22"/>
      <c r="I52" s="18">
        <f>I51+I38+I17+I11</f>
        <v>96340.35571199999</v>
      </c>
      <c r="J52" s="10"/>
    </row>
    <row r="53" spans="1:10" ht="18" customHeight="1" x14ac:dyDescent="0.2"/>
    <row r="54" spans="1:10" ht="18" customHeight="1" x14ac:dyDescent="0.2"/>
    <row r="55" spans="1:10" ht="18" customHeight="1" x14ac:dyDescent="0.2"/>
    <row r="56" spans="1:10" ht="18" customHeight="1" x14ac:dyDescent="0.2"/>
    <row r="57" spans="1:10" ht="18" customHeight="1" x14ac:dyDescent="0.2"/>
    <row r="58" spans="1:10" ht="18" customHeight="1" x14ac:dyDescent="0.2"/>
    <row r="59" spans="1:10" ht="18" customHeight="1" x14ac:dyDescent="0.2"/>
    <row r="60" spans="1:10" ht="18" customHeight="1" x14ac:dyDescent="0.2"/>
    <row r="61" spans="1:10" ht="18" customHeight="1" x14ac:dyDescent="0.2"/>
    <row r="62" spans="1:10" ht="18" customHeight="1" x14ac:dyDescent="0.2"/>
    <row r="63" spans="1:10" ht="18" customHeight="1" x14ac:dyDescent="0.2"/>
    <row r="64" spans="1:10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  <row r="77" ht="18" customHeight="1" x14ac:dyDescent="0.2"/>
    <row r="78" ht="18" customHeight="1" x14ac:dyDescent="0.2"/>
    <row r="79" ht="18" customHeight="1" x14ac:dyDescent="0.2"/>
    <row r="80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  <row r="87" ht="18" customHeight="1" x14ac:dyDescent="0.2"/>
    <row r="88" ht="18" customHeight="1" x14ac:dyDescent="0.2"/>
  </sheetData>
  <mergeCells count="3">
    <mergeCell ref="A1:I1"/>
    <mergeCell ref="E7:F7"/>
    <mergeCell ref="G7:H7"/>
  </mergeCells>
  <pageMargins left="0.7" right="0.7" top="0.75" bottom="0.75" header="0.3" footer="0.3"/>
  <pageSetup paperSize="9" scale="75" fitToHeight="0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DDPM-USER</dc:creator>
  <cp:lastModifiedBy>สนง.ปภ.รอ.ปฏิบัติการ</cp:lastModifiedBy>
  <cp:lastPrinted>2026-07-22T07:28:20Z</cp:lastPrinted>
  <dcterms:created xsi:type="dcterms:W3CDTF">2026-07-22T04:00:53Z</dcterms:created>
  <dcterms:modified xsi:type="dcterms:W3CDTF">2026-07-22T07:29:50Z</dcterms:modified>
</cp:coreProperties>
</file>